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Ds5\учителя\Яковлева Г\Новая папка\бережливые\"/>
    </mc:Choice>
  </mc:AlternateContent>
  <xr:revisionPtr revIDLastSave="0" documentId="13_ncr:1_{FDD2CFC3-A4F3-4365-9B5E-2DBCE779A13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Текущее состояние" sheetId="1" r:id="rId1"/>
    <sheet name="Целевое состояние" sheetId="2" r:id="rId2"/>
  </sheets>
  <definedNames>
    <definedName name="_xlnm.Print_Area" localSheetId="0">'Текущее состояние'!$A$1:$W$22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" i="2" l="1"/>
  <c r="R4" i="2"/>
  <c r="S5" i="1" l="1"/>
  <c r="S3" i="1" l="1"/>
  <c r="T3" i="1"/>
  <c r="U3" i="1"/>
  <c r="A4" i="1"/>
  <c r="B4" i="1"/>
  <c r="S4" i="1"/>
  <c r="B6" i="1"/>
  <c r="S6" i="1"/>
  <c r="S7" i="1"/>
  <c r="B8" i="1"/>
  <c r="S8" i="1"/>
  <c r="S9" i="1"/>
  <c r="T4" i="1" l="1"/>
  <c r="V4" i="1" s="1"/>
  <c r="U4" i="1"/>
  <c r="W4" i="1" s="1"/>
  <c r="F2" i="2" l="1"/>
  <c r="P3" i="2" s="1"/>
  <c r="O9" i="2"/>
  <c r="O8" i="2"/>
  <c r="O7" i="2"/>
  <c r="O6" i="2"/>
  <c r="O5" i="2"/>
  <c r="O4" i="2"/>
  <c r="P4" i="2" l="1"/>
  <c r="B8" i="2"/>
  <c r="Q4" i="2"/>
  <c r="Q3" i="2"/>
  <c r="A4" i="2"/>
  <c r="B6" i="2"/>
  <c r="O3" i="2"/>
  <c r="B4" i="2"/>
</calcChain>
</file>

<file path=xl/sharedStrings.xml><?xml version="1.0" encoding="utf-8"?>
<sst xmlns="http://schemas.openxmlformats.org/spreadsheetml/2006/main" count="62" uniqueCount="44">
  <si>
    <t>Единица измерений:</t>
  </si>
  <si>
    <t>max</t>
  </si>
  <si>
    <t>min</t>
  </si>
  <si>
    <t>№</t>
  </si>
  <si>
    <t>Наименование проблемы</t>
  </si>
  <si>
    <t>ВПП max, дней</t>
  </si>
  <si>
    <t>ВПП min, дней</t>
  </si>
  <si>
    <t>ВПП max, рабочих дней</t>
  </si>
  <si>
    <t>ВПП min, рабочих дней</t>
  </si>
  <si>
    <t>Наименование решений</t>
  </si>
  <si>
    <t>Наименование проблем</t>
  </si>
  <si>
    <t>Расход бумаги на документы</t>
  </si>
  <si>
    <t>Временные потери (рабочее время)</t>
  </si>
  <si>
    <t>Переход на элекронный документооборот</t>
  </si>
  <si>
    <t xml:space="preserve">Отказ от физической передачи информации </t>
  </si>
  <si>
    <t>Заместитель директора по УВР</t>
  </si>
  <si>
    <t>классный руководитель</t>
  </si>
  <si>
    <t>секретарь</t>
  </si>
  <si>
    <t>предоставление педагогических карт  кл. руководителям</t>
  </si>
  <si>
    <t>педагог - психолог</t>
  </si>
  <si>
    <t>педагог- логопед</t>
  </si>
  <si>
    <t>сбор информации для  обновления педагогические карты</t>
  </si>
  <si>
    <t xml:space="preserve"> планирование действий по заполнению пед. Карт</t>
  </si>
  <si>
    <t>сдача пед карт заместителю по УВР</t>
  </si>
  <si>
    <t>день</t>
  </si>
  <si>
    <t>Карта текущего состояния "Процесса заполнения педагогических карт обучающихся с ОВЗ в МБОУ "СОШ № 5" Еманжелинского муниципального района"</t>
  </si>
  <si>
    <t>получение информации для  обновления педагогические карты от специалистов заполнение пед карт( характеристика, табель)</t>
  </si>
  <si>
    <t>Назначение даты  сдачи заполненных  педагогических карт для детей с ОВЗ/ЗПР</t>
  </si>
  <si>
    <t>запрос  у секретаря педагогических карт (бумажный вариант)</t>
  </si>
  <si>
    <t>заполнение разделов карт согласно рекомендациям ПМПК</t>
  </si>
  <si>
    <t xml:space="preserve"> заполнение   разделов карт согласно рекомендациям ПМПК</t>
  </si>
  <si>
    <t>расход бумаги на документы</t>
  </si>
  <si>
    <t>Необходимость передачи документа вручную на бумажном носителе</t>
  </si>
  <si>
    <t>Карта целевого состояния " Оптимизация процесса заполнения педагогических карт обучающихся с ОВЗ "МБОУ СОШ № 5" Еманжелинского муниципального района"</t>
  </si>
  <si>
    <t>заместиетль директора по УВР</t>
  </si>
  <si>
    <t>Классный руководитель</t>
  </si>
  <si>
    <t>технический специалист</t>
  </si>
  <si>
    <t>педагог- психолог</t>
  </si>
  <si>
    <t>педагог-логопед</t>
  </si>
  <si>
    <t>Создание электронного банка педагогических карт обучающихся с ОВЗ</t>
  </si>
  <si>
    <t>Предоставление прав доступа кл.руководителям и специалистам к электронному банку педагогических карт</t>
  </si>
  <si>
    <t>Использование внутреннего чата сотрудников школы и корпоративной почты</t>
  </si>
  <si>
    <t>получение прав доступа электронному банку педагогических карт и их заполнение</t>
  </si>
  <si>
    <t>получение прав доступа электронному банку педагогических карт, проверка пед.карт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</si>
</sst>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24"/>
      <color theme="1"/>
      <name val="Calibri"/>
      <family val="2"/>
      <charset val="204"/>
      <scheme val="minor"/>
    </font>
    <font>
      <sz val="24"/>
      <color indexed="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24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indexed="26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25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textRotation="90" wrapText="1"/>
      <protection locked="0"/>
    </xf>
    <xf numFmtId="0" fontId="0" fillId="5" borderId="6" xfId="0" applyFill="1" applyBorder="1" applyAlignment="1" applyProtection="1">
      <alignment horizontal="center" vertical="center" wrapText="1"/>
      <protection locked="0"/>
    </xf>
    <xf numFmtId="0" fontId="5" fillId="0" borderId="0" xfId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13" fillId="0" borderId="1" xfId="1" applyFont="1" applyBorder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9" fillId="6" borderId="5" xfId="1" applyFont="1" applyFill="1" applyBorder="1" applyAlignment="1" applyProtection="1">
      <alignment horizontal="center" vertical="center" wrapText="1"/>
      <protection locked="0"/>
    </xf>
    <xf numFmtId="0" fontId="5" fillId="7" borderId="5" xfId="1" applyFill="1" applyBorder="1" applyAlignment="1">
      <alignment horizontal="center" vertical="center" wrapText="1"/>
    </xf>
    <xf numFmtId="0" fontId="9" fillId="6" borderId="5" xfId="1" applyFont="1" applyFill="1" applyBorder="1" applyAlignment="1">
      <alignment horizontal="center" vertical="center" wrapText="1"/>
    </xf>
    <xf numFmtId="0" fontId="5" fillId="8" borderId="5" xfId="1" applyFill="1" applyBorder="1" applyAlignment="1">
      <alignment horizontal="center" vertical="center" wrapText="1"/>
    </xf>
    <xf numFmtId="0" fontId="5" fillId="9" borderId="5" xfId="1" applyFill="1" applyBorder="1" applyAlignment="1">
      <alignment horizontal="center" vertical="center" wrapText="1"/>
    </xf>
    <xf numFmtId="2" fontId="5" fillId="0" borderId="0" xfId="1" applyNumberFormat="1" applyAlignment="1" applyProtection="1">
      <alignment horizontal="center" vertical="center" wrapText="1"/>
      <protection locked="0"/>
    </xf>
    <xf numFmtId="0" fontId="11" fillId="0" borderId="5" xfId="1" applyFont="1" applyBorder="1" applyAlignment="1" applyProtection="1">
      <alignment horizontal="center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5" fillId="0" borderId="0" xfId="1" applyBorder="1" applyAlignment="1" applyProtection="1">
      <alignment horizontal="center" vertical="center" textRotation="90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0" fillId="10" borderId="0" xfId="0" applyFont="1" applyFill="1" applyBorder="1" applyAlignment="1" applyProtection="1">
      <alignment horizontal="center" vertical="center" wrapText="1"/>
      <protection locked="0"/>
    </xf>
    <xf numFmtId="0" fontId="10" fillId="10" borderId="2" xfId="0" applyFont="1" applyFill="1" applyBorder="1" applyAlignment="1" applyProtection="1">
      <alignment horizontal="center" vertical="center" wrapText="1"/>
      <protection locked="0"/>
    </xf>
    <xf numFmtId="0" fontId="0" fillId="11" borderId="5" xfId="0" applyFill="1" applyBorder="1" applyAlignment="1" applyProtection="1">
      <alignment horizontal="center" vertical="center" wrapText="1"/>
      <protection locked="0"/>
    </xf>
    <xf numFmtId="0" fontId="10" fillId="11" borderId="5" xfId="0" applyFont="1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center" vertical="center" textRotation="90" wrapText="1"/>
      <protection locked="0"/>
    </xf>
    <xf numFmtId="0" fontId="0" fillId="0" borderId="9" xfId="0" applyBorder="1" applyAlignment="1" applyProtection="1">
      <alignment horizontal="center" vertical="center" textRotation="90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right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textRotation="90" wrapText="1"/>
      <protection locked="0"/>
    </xf>
    <xf numFmtId="0" fontId="9" fillId="0" borderId="9" xfId="0" applyFont="1" applyBorder="1" applyAlignment="1" applyProtection="1">
      <alignment horizontal="center" vertical="center" textRotation="90" wrapText="1"/>
      <protection locked="0"/>
    </xf>
    <xf numFmtId="0" fontId="9" fillId="0" borderId="12" xfId="0" applyFont="1" applyBorder="1" applyAlignment="1" applyProtection="1">
      <alignment horizontal="center" vertical="center" textRotation="90" wrapText="1"/>
      <protection locked="0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2" fontId="9" fillId="2" borderId="6" xfId="0" applyNumberFormat="1" applyFont="1" applyFill="1" applyBorder="1" applyAlignment="1">
      <alignment horizontal="center" vertical="center" wrapText="1"/>
    </xf>
    <xf numFmtId="2" fontId="9" fillId="2" borderId="9" xfId="0" applyNumberFormat="1" applyFont="1" applyFill="1" applyBorder="1" applyAlignment="1">
      <alignment horizontal="center" vertical="center" wrapText="1"/>
    </xf>
    <xf numFmtId="2" fontId="9" fillId="2" borderId="1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5" fillId="0" borderId="9" xfId="1" applyBorder="1" applyAlignment="1" applyProtection="1">
      <alignment horizontal="center" vertical="center" textRotation="90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9" fillId="6" borderId="6" xfId="1" applyFont="1" applyFill="1" applyBorder="1" applyAlignment="1" applyProtection="1">
      <alignment horizontal="center" vertical="center" wrapText="1"/>
      <protection locked="0"/>
    </xf>
    <xf numFmtId="0" fontId="9" fillId="6" borderId="9" xfId="1" applyFont="1" applyFill="1" applyBorder="1" applyAlignment="1" applyProtection="1">
      <alignment horizontal="center" vertical="center" wrapText="1"/>
      <protection locked="0"/>
    </xf>
    <xf numFmtId="0" fontId="9" fillId="6" borderId="12" xfId="1" applyFont="1" applyFill="1" applyBorder="1" applyAlignment="1" applyProtection="1">
      <alignment horizontal="center" vertical="center" wrapText="1"/>
      <protection locked="0"/>
    </xf>
    <xf numFmtId="0" fontId="5" fillId="7" borderId="5" xfId="1" applyFill="1" applyBorder="1" applyAlignment="1">
      <alignment horizontal="center" vertical="center" wrapText="1"/>
    </xf>
    <xf numFmtId="0" fontId="9" fillId="6" borderId="6" xfId="1" applyFont="1" applyFill="1" applyBorder="1" applyAlignment="1">
      <alignment horizontal="center" vertical="center" wrapText="1"/>
    </xf>
    <xf numFmtId="0" fontId="9" fillId="6" borderId="9" xfId="1" applyFont="1" applyFill="1" applyBorder="1" applyAlignment="1">
      <alignment horizontal="center" vertical="center" wrapText="1"/>
    </xf>
    <xf numFmtId="0" fontId="9" fillId="6" borderId="12" xfId="1" applyFont="1" applyFill="1" applyBorder="1" applyAlignment="1">
      <alignment horizontal="center" vertical="center" wrapText="1"/>
    </xf>
    <xf numFmtId="2" fontId="9" fillId="2" borderId="5" xfId="0" applyNumberFormat="1" applyFont="1" applyFill="1" applyBorder="1" applyAlignment="1">
      <alignment horizontal="center" vertical="center" wrapText="1"/>
    </xf>
    <xf numFmtId="0" fontId="12" fillId="0" borderId="2" xfId="1" applyFont="1" applyBorder="1" applyAlignment="1" applyProtection="1">
      <alignment horizontal="left" vertical="center" wrapText="1"/>
      <protection locked="0"/>
    </xf>
    <xf numFmtId="0" fontId="12" fillId="0" borderId="3" xfId="1" applyFont="1" applyBorder="1" applyAlignment="1" applyProtection="1">
      <alignment horizontal="left" vertical="center" wrapText="1"/>
      <protection locked="0"/>
    </xf>
    <xf numFmtId="0" fontId="12" fillId="0" borderId="4" xfId="1" applyFont="1" applyBorder="1" applyAlignment="1" applyProtection="1">
      <alignment horizontal="left" vertical="center" wrapText="1"/>
      <protection locked="0"/>
    </xf>
    <xf numFmtId="0" fontId="5" fillId="8" borderId="5" xfId="1" applyFill="1" applyBorder="1" applyAlignment="1">
      <alignment horizontal="center" vertical="center" wrapText="1"/>
    </xf>
    <xf numFmtId="0" fontId="5" fillId="9" borderId="5" xfId="1" applyFill="1" applyBorder="1" applyAlignment="1">
      <alignment horizontal="center" vertical="center" wrapText="1"/>
    </xf>
    <xf numFmtId="0" fontId="11" fillId="0" borderId="5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right" vertical="center" wrapText="1"/>
      <protection locked="0"/>
    </xf>
    <xf numFmtId="0" fontId="5" fillId="0" borderId="5" xfId="1" applyBorder="1" applyAlignment="1" applyProtection="1">
      <alignment horizontal="center" vertical="center" wrapText="1"/>
      <protection locked="0"/>
    </xf>
    <xf numFmtId="0" fontId="9" fillId="0" borderId="5" xfId="1" applyFont="1" applyBorder="1" applyAlignment="1" applyProtection="1">
      <alignment horizontal="center" vertical="center" textRotation="90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 xr:uid="{00000000-0005-0000-0000-000001000000}"/>
  </cellStyles>
  <dxfs count="56"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theme="8" tint="0.79998168889431442"/>
          <bgColor theme="8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darkHorizontal">
          <fgColor rgb="FFE1F5FF"/>
          <bgColor rgb="FFE1F5FF"/>
        </patternFill>
      </fill>
    </dxf>
  </dxfs>
  <tableStyles count="1" defaultTableStyle="TableStyleMedium2" defaultPivotStyle="PivotStyleLight16">
    <tableStyle name="Стиль таблицы 1" pivot="0" count="1" xr9:uid="{00000000-0011-0000-FFFF-FFFF00000000}">
      <tableStyleElement type="wholeTable" dxfId="5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80310</xdr:colOff>
      <xdr:row>10</xdr:row>
      <xdr:rowOff>271743</xdr:rowOff>
    </xdr:from>
    <xdr:to>
      <xdr:col>5</xdr:col>
      <xdr:colOff>376249</xdr:colOff>
      <xdr:row>10</xdr:row>
      <xdr:rowOff>627414</xdr:rowOff>
    </xdr:to>
    <xdr:pic>
      <xdr:nvPicPr>
        <xdr:cNvPr id="25" name="Рисунок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8898" y="4227419"/>
          <a:ext cx="295939" cy="355671"/>
        </a:xfrm>
        <a:prstGeom prst="rect">
          <a:avLst/>
        </a:prstGeom>
      </xdr:spPr>
    </xdr:pic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168088</xdr:colOff>
      <xdr:row>11</xdr:row>
      <xdr:rowOff>1232647</xdr:rowOff>
    </xdr:to>
    <xdr:cxnSp macro="">
      <xdr:nvCxnSpPr>
        <xdr:cNvPr id="28" name="Прямая со стрелко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1486029" y="4829735"/>
          <a:ext cx="907677" cy="123264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1146737</xdr:colOff>
      <xdr:row>11</xdr:row>
      <xdr:rowOff>300693</xdr:rowOff>
    </xdr:from>
    <xdr:to>
      <xdr:col>13</xdr:col>
      <xdr:colOff>97970</xdr:colOff>
      <xdr:row>11</xdr:row>
      <xdr:rowOff>656364</xdr:rowOff>
    </xdr:to>
    <xdr:pic>
      <xdr:nvPicPr>
        <xdr:cNvPr id="41" name="Рисунок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6413" y="5365752"/>
          <a:ext cx="295939" cy="355671"/>
        </a:xfrm>
        <a:prstGeom prst="rect">
          <a:avLst/>
        </a:prstGeom>
      </xdr:spPr>
    </xdr:pic>
    <xdr:clientData/>
  </xdr:twoCellAnchor>
  <xdr:twoCellAnchor>
    <xdr:from>
      <xdr:col>9</xdr:col>
      <xdr:colOff>186952</xdr:colOff>
      <xdr:row>11</xdr:row>
      <xdr:rowOff>163607</xdr:rowOff>
    </xdr:from>
    <xdr:to>
      <xdr:col>9</xdr:col>
      <xdr:colOff>634627</xdr:colOff>
      <xdr:row>11</xdr:row>
      <xdr:rowOff>605677</xdr:rowOff>
    </xdr:to>
    <xdr:sp macro="" textlink="">
      <xdr:nvSpPr>
        <xdr:cNvPr id="50" name="16-конечная звезда 34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6932893" y="4993342"/>
          <a:ext cx="447675" cy="4420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15</xdr:col>
      <xdr:colOff>145676</xdr:colOff>
      <xdr:row>11</xdr:row>
      <xdr:rowOff>425825</xdr:rowOff>
    </xdr:from>
    <xdr:to>
      <xdr:col>16</xdr:col>
      <xdr:colOff>510802</xdr:colOff>
      <xdr:row>12</xdr:row>
      <xdr:rowOff>59392</xdr:rowOff>
    </xdr:to>
    <xdr:sp macro="" textlink="">
      <xdr:nvSpPr>
        <xdr:cNvPr id="21" name="16-конечная звезда 3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6450235" y="5490884"/>
          <a:ext cx="1721038" cy="87742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1,2,3</a:t>
          </a:r>
        </a:p>
      </xdr:txBody>
    </xdr:sp>
    <xdr:clientData/>
  </xdr:twoCellAnchor>
  <xdr:twoCellAnchor>
    <xdr:from>
      <xdr:col>13</xdr:col>
      <xdr:colOff>370166</xdr:colOff>
      <xdr:row>10</xdr:row>
      <xdr:rowOff>946337</xdr:rowOff>
    </xdr:from>
    <xdr:to>
      <xdr:col>14</xdr:col>
      <xdr:colOff>78253</xdr:colOff>
      <xdr:row>11</xdr:row>
      <xdr:rowOff>279025</xdr:rowOff>
    </xdr:to>
    <xdr:sp macro="" textlink="">
      <xdr:nvSpPr>
        <xdr:cNvPr id="23" name="16-конечная звезда 34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4635254" y="4902013"/>
          <a:ext cx="447675" cy="442071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5</xdr:col>
      <xdr:colOff>0</xdr:colOff>
      <xdr:row>9</xdr:row>
      <xdr:rowOff>1221441</xdr:rowOff>
    </xdr:from>
    <xdr:to>
      <xdr:col>5</xdr:col>
      <xdr:colOff>974912</xdr:colOff>
      <xdr:row>10</xdr:row>
      <xdr:rowOff>459442</xdr:rowOff>
    </xdr:to>
    <xdr:cxnSp macro="">
      <xdr:nvCxnSpPr>
        <xdr:cNvPr id="35" name="Прямая со стрелко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4168588" y="3933265"/>
          <a:ext cx="974912" cy="48185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22412</xdr:colOff>
      <xdr:row>11</xdr:row>
      <xdr:rowOff>638736</xdr:rowOff>
    </xdr:from>
    <xdr:to>
      <xdr:col>9</xdr:col>
      <xdr:colOff>862853</xdr:colOff>
      <xdr:row>11</xdr:row>
      <xdr:rowOff>649941</xdr:rowOff>
    </xdr:to>
    <xdr:cxnSp macro="">
      <xdr:nvCxnSpPr>
        <xdr:cNvPr id="38" name="Прямая со стрелко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6768353" y="5468471"/>
          <a:ext cx="840441" cy="1120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178361</xdr:colOff>
      <xdr:row>9</xdr:row>
      <xdr:rowOff>772271</xdr:rowOff>
    </xdr:from>
    <xdr:to>
      <xdr:col>6</xdr:col>
      <xdr:colOff>50427</xdr:colOff>
      <xdr:row>9</xdr:row>
      <xdr:rowOff>1165411</xdr:rowOff>
    </xdr:to>
    <xdr:sp macro="" textlink="">
      <xdr:nvSpPr>
        <xdr:cNvPr id="40" name="16-конечная звезда 3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4346949" y="3484095"/>
          <a:ext cx="858184" cy="39314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1,2</a:t>
          </a:r>
        </a:p>
      </xdr:txBody>
    </xdr:sp>
    <xdr:clientData/>
  </xdr:twoCellAnchor>
  <xdr:twoCellAnchor editAs="oneCell">
    <xdr:from>
      <xdr:col>11</xdr:col>
      <xdr:colOff>697566</xdr:colOff>
      <xdr:row>11</xdr:row>
      <xdr:rowOff>281082</xdr:rowOff>
    </xdr:from>
    <xdr:to>
      <xdr:col>11</xdr:col>
      <xdr:colOff>993505</xdr:colOff>
      <xdr:row>11</xdr:row>
      <xdr:rowOff>626481</xdr:rowOff>
    </xdr:to>
    <xdr:pic>
      <xdr:nvPicPr>
        <xdr:cNvPr id="44" name="Рисунок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42184" y="5346141"/>
          <a:ext cx="295939" cy="345399"/>
        </a:xfrm>
        <a:prstGeom prst="rect">
          <a:avLst/>
        </a:prstGeom>
      </xdr:spPr>
    </xdr:pic>
    <xdr:clientData/>
  </xdr:twoCellAnchor>
  <xdr:twoCellAnchor>
    <xdr:from>
      <xdr:col>9</xdr:col>
      <xdr:colOff>81429</xdr:colOff>
      <xdr:row>11</xdr:row>
      <xdr:rowOff>723019</xdr:rowOff>
    </xdr:from>
    <xdr:to>
      <xdr:col>9</xdr:col>
      <xdr:colOff>773206</xdr:colOff>
      <xdr:row>11</xdr:row>
      <xdr:rowOff>1174178</xdr:rowOff>
    </xdr:to>
    <xdr:pic>
      <xdr:nvPicPr>
        <xdr:cNvPr id="45" name="Рисунок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7370" y="5552754"/>
          <a:ext cx="691777" cy="451159"/>
        </a:xfrm>
        <a:prstGeom prst="rect">
          <a:avLst/>
        </a:prstGeom>
      </xdr:spPr>
    </xdr:pic>
    <xdr:clientData/>
  </xdr:twoCellAnchor>
  <xdr:twoCellAnchor>
    <xdr:from>
      <xdr:col>11</xdr:col>
      <xdr:colOff>11907</xdr:colOff>
      <xdr:row>10</xdr:row>
      <xdr:rowOff>385202</xdr:rowOff>
    </xdr:from>
    <xdr:to>
      <xdr:col>12</xdr:col>
      <xdr:colOff>4626</xdr:colOff>
      <xdr:row>11</xdr:row>
      <xdr:rowOff>802618</xdr:rowOff>
    </xdr:to>
    <xdr:cxnSp macro="">
      <xdr:nvCxnSpPr>
        <xdr:cNvPr id="46" name="Прямая со стрелкой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>
        <a:xfrm flipV="1">
          <a:off x="8898172" y="4340878"/>
          <a:ext cx="1247778" cy="12914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49494</xdr:colOff>
      <xdr:row>9</xdr:row>
      <xdr:rowOff>619870</xdr:rowOff>
    </xdr:from>
    <xdr:to>
      <xdr:col>17</xdr:col>
      <xdr:colOff>12141</xdr:colOff>
      <xdr:row>10</xdr:row>
      <xdr:rowOff>7470</xdr:rowOff>
    </xdr:to>
    <xdr:sp macro="" textlink="">
      <xdr:nvSpPr>
        <xdr:cNvPr id="48" name="16-конечная звезда 3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14841259" y="3331694"/>
          <a:ext cx="1228911" cy="631452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1,2,3</a:t>
          </a:r>
        </a:p>
      </xdr:txBody>
    </xdr:sp>
    <xdr:clientData/>
  </xdr:twoCellAnchor>
  <xdr:twoCellAnchor editAs="oneCell">
    <xdr:from>
      <xdr:col>14</xdr:col>
      <xdr:colOff>427132</xdr:colOff>
      <xdr:row>11</xdr:row>
      <xdr:rowOff>814382</xdr:rowOff>
    </xdr:from>
    <xdr:to>
      <xdr:col>14</xdr:col>
      <xdr:colOff>963706</xdr:colOff>
      <xdr:row>11</xdr:row>
      <xdr:rowOff>1166678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652750" y="5644117"/>
          <a:ext cx="536574" cy="352296"/>
        </a:xfrm>
        <a:prstGeom prst="rect">
          <a:avLst/>
        </a:prstGeom>
      </xdr:spPr>
    </xdr:pic>
    <xdr:clientData/>
  </xdr:twoCellAnchor>
  <xdr:twoCellAnchor>
    <xdr:from>
      <xdr:col>12</xdr:col>
      <xdr:colOff>582705</xdr:colOff>
      <xdr:row>13</xdr:row>
      <xdr:rowOff>246529</xdr:rowOff>
    </xdr:from>
    <xdr:to>
      <xdr:col>15</xdr:col>
      <xdr:colOff>0</xdr:colOff>
      <xdr:row>13</xdr:row>
      <xdr:rowOff>246529</xdr:rowOff>
    </xdr:to>
    <xdr:cxnSp macro="">
      <xdr:nvCxnSpPr>
        <xdr:cNvPr id="53" name="Прямая со стрелкой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CxnSpPr/>
      </xdr:nvCxnSpPr>
      <xdr:spPr>
        <a:xfrm>
          <a:off x="10724029" y="7687235"/>
          <a:ext cx="2801471" cy="0"/>
        </a:xfrm>
        <a:prstGeom prst="straightConnector1">
          <a:avLst/>
        </a:prstGeom>
        <a:ln>
          <a:solidFill>
            <a:schemeClr val="dk1">
              <a:shade val="95000"/>
              <a:satMod val="105000"/>
            </a:schemeClr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368113</xdr:colOff>
      <xdr:row>11</xdr:row>
      <xdr:rowOff>433479</xdr:rowOff>
    </xdr:from>
    <xdr:to>
      <xdr:col>7</xdr:col>
      <xdr:colOff>664052</xdr:colOff>
      <xdr:row>11</xdr:row>
      <xdr:rowOff>778878</xdr:rowOff>
    </xdr:to>
    <xdr:pic>
      <xdr:nvPicPr>
        <xdr:cNvPr id="20" name="Рисунок 19">
          <a:extLst>
            <a:ext uri="{FF2B5EF4-FFF2-40B4-BE49-F238E27FC236}">
              <a16:creationId xmlns:a16="http://schemas.microsoft.com/office/drawing/2014/main" id="{7AB98D3C-6493-4992-9AF3-2390D750A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4054" y="5498538"/>
          <a:ext cx="295939" cy="345399"/>
        </a:xfrm>
        <a:prstGeom prst="rect">
          <a:avLst/>
        </a:prstGeom>
      </xdr:spPr>
    </xdr:pic>
    <xdr:clientData/>
  </xdr:twoCellAnchor>
  <xdr:twoCellAnchor>
    <xdr:from>
      <xdr:col>12</xdr:col>
      <xdr:colOff>593911</xdr:colOff>
      <xdr:row>11</xdr:row>
      <xdr:rowOff>0</xdr:rowOff>
    </xdr:from>
    <xdr:to>
      <xdr:col>12</xdr:col>
      <xdr:colOff>616323</xdr:colOff>
      <xdr:row>13</xdr:row>
      <xdr:rowOff>224118</xdr:rowOff>
    </xdr:to>
    <xdr:cxnSp macro="">
      <xdr:nvCxnSpPr>
        <xdr:cNvPr id="15" name="Прямая соединительная линия 14">
          <a:extLst>
            <a:ext uri="{FF2B5EF4-FFF2-40B4-BE49-F238E27FC236}">
              <a16:creationId xmlns:a16="http://schemas.microsoft.com/office/drawing/2014/main" id="{429447FC-9445-4D66-93F1-F673363CABAD}"/>
            </a:ext>
          </a:extLst>
        </xdr:cNvPr>
        <xdr:cNvCxnSpPr/>
      </xdr:nvCxnSpPr>
      <xdr:spPr>
        <a:xfrm>
          <a:off x="10735235" y="4829735"/>
          <a:ext cx="22412" cy="2835089"/>
        </a:xfrm>
        <a:prstGeom prst="line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403413</xdr:colOff>
      <xdr:row>12</xdr:row>
      <xdr:rowOff>182655</xdr:rowOff>
    </xdr:from>
    <xdr:to>
      <xdr:col>15</xdr:col>
      <xdr:colOff>939987</xdr:colOff>
      <xdr:row>12</xdr:row>
      <xdr:rowOff>534951</xdr:rowOff>
    </xdr:to>
    <xdr:pic>
      <xdr:nvPicPr>
        <xdr:cNvPr id="39" name="Рисунок 38">
          <a:extLst>
            <a:ext uri="{FF2B5EF4-FFF2-40B4-BE49-F238E27FC236}">
              <a16:creationId xmlns:a16="http://schemas.microsoft.com/office/drawing/2014/main" id="{DD4DDC80-CBC9-45D1-AD15-DC4803614B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887266" y="6491567"/>
          <a:ext cx="536574" cy="352296"/>
        </a:xfrm>
        <a:prstGeom prst="rect">
          <a:avLst/>
        </a:prstGeom>
      </xdr:spPr>
    </xdr:pic>
    <xdr:clientData/>
  </xdr:twoCellAnchor>
  <xdr:twoCellAnchor>
    <xdr:from>
      <xdr:col>16</xdr:col>
      <xdr:colOff>1535206</xdr:colOff>
      <xdr:row>10</xdr:row>
      <xdr:rowOff>11208</xdr:rowOff>
    </xdr:from>
    <xdr:to>
      <xdr:col>17</xdr:col>
      <xdr:colOff>986118</xdr:colOff>
      <xdr:row>10</xdr:row>
      <xdr:rowOff>705971</xdr:rowOff>
    </xdr:to>
    <xdr:cxnSp macro="">
      <xdr:nvCxnSpPr>
        <xdr:cNvPr id="42" name="Прямая со стрелкой 41">
          <a:extLst>
            <a:ext uri="{FF2B5EF4-FFF2-40B4-BE49-F238E27FC236}">
              <a16:creationId xmlns:a16="http://schemas.microsoft.com/office/drawing/2014/main" id="{A46E8BF2-995C-4977-84F8-7D5F6255AE9D}"/>
            </a:ext>
          </a:extLst>
        </xdr:cNvPr>
        <xdr:cNvCxnSpPr/>
      </xdr:nvCxnSpPr>
      <xdr:spPr>
        <a:xfrm flipV="1">
          <a:off x="16326971" y="3966884"/>
          <a:ext cx="997323" cy="69476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1568822</xdr:colOff>
      <xdr:row>10</xdr:row>
      <xdr:rowOff>1109381</xdr:rowOff>
    </xdr:from>
    <xdr:to>
      <xdr:col>8</xdr:col>
      <xdr:colOff>33617</xdr:colOff>
      <xdr:row>11</xdr:row>
      <xdr:rowOff>694765</xdr:rowOff>
    </xdr:to>
    <xdr:cxnSp macro="">
      <xdr:nvCxnSpPr>
        <xdr:cNvPr id="24" name="Прямая со стрелкой 23">
          <a:extLst>
            <a:ext uri="{FF2B5EF4-FFF2-40B4-BE49-F238E27FC236}">
              <a16:creationId xmlns:a16="http://schemas.microsoft.com/office/drawing/2014/main" id="{11AB895C-9F4E-4076-9DC3-B50090A5C8E8}"/>
            </a:ext>
          </a:extLst>
        </xdr:cNvPr>
        <xdr:cNvCxnSpPr/>
      </xdr:nvCxnSpPr>
      <xdr:spPr>
        <a:xfrm>
          <a:off x="6723528" y="5065057"/>
          <a:ext cx="1423148" cy="69476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</xdr:row>
      <xdr:rowOff>1</xdr:rowOff>
    </xdr:from>
    <xdr:to>
      <xdr:col>16</xdr:col>
      <xdr:colOff>1247778</xdr:colOff>
      <xdr:row>13</xdr:row>
      <xdr:rowOff>11205</xdr:rowOff>
    </xdr:to>
    <xdr:cxnSp macro="">
      <xdr:nvCxnSpPr>
        <xdr:cNvPr id="29" name="Прямая со стрелкой 28">
          <a:extLst>
            <a:ext uri="{FF2B5EF4-FFF2-40B4-BE49-F238E27FC236}">
              <a16:creationId xmlns:a16="http://schemas.microsoft.com/office/drawing/2014/main" id="{7AA48848-C7DF-4B2B-96F4-5D20F05E3172}"/>
            </a:ext>
          </a:extLst>
        </xdr:cNvPr>
        <xdr:cNvCxnSpPr/>
      </xdr:nvCxnSpPr>
      <xdr:spPr>
        <a:xfrm flipV="1">
          <a:off x="14791765" y="4829736"/>
          <a:ext cx="1247778" cy="217394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1288677</xdr:colOff>
      <xdr:row>10</xdr:row>
      <xdr:rowOff>851647</xdr:rowOff>
    </xdr:from>
    <xdr:to>
      <xdr:col>15</xdr:col>
      <xdr:colOff>1236573</xdr:colOff>
      <xdr:row>12</xdr:row>
      <xdr:rowOff>25210</xdr:rowOff>
    </xdr:to>
    <xdr:cxnSp macro="">
      <xdr:nvCxnSpPr>
        <xdr:cNvPr id="30" name="Прямая со стрелкой 29">
          <a:extLst>
            <a:ext uri="{FF2B5EF4-FFF2-40B4-BE49-F238E27FC236}">
              <a16:creationId xmlns:a16="http://schemas.microsoft.com/office/drawing/2014/main" id="{2C5EE09C-E644-4461-A6CD-D9B07C60BDF3}"/>
            </a:ext>
          </a:extLst>
        </xdr:cNvPr>
        <xdr:cNvCxnSpPr/>
      </xdr:nvCxnSpPr>
      <xdr:spPr>
        <a:xfrm flipV="1">
          <a:off x="13514295" y="4807323"/>
          <a:ext cx="1247778" cy="12914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605118</xdr:colOff>
      <xdr:row>10</xdr:row>
      <xdr:rowOff>358589</xdr:rowOff>
    </xdr:from>
    <xdr:to>
      <xdr:col>17</xdr:col>
      <xdr:colOff>901057</xdr:colOff>
      <xdr:row>10</xdr:row>
      <xdr:rowOff>714260</xdr:rowOff>
    </xdr:to>
    <xdr:pic>
      <xdr:nvPicPr>
        <xdr:cNvPr id="47" name="Рисунок 46">
          <a:extLst>
            <a:ext uri="{FF2B5EF4-FFF2-40B4-BE49-F238E27FC236}">
              <a16:creationId xmlns:a16="http://schemas.microsoft.com/office/drawing/2014/main" id="{21D43222-5703-4831-8B6E-1EE2828D8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43294" y="4314265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15</xdr:col>
      <xdr:colOff>358589</xdr:colOff>
      <xdr:row>10</xdr:row>
      <xdr:rowOff>1053354</xdr:rowOff>
    </xdr:from>
    <xdr:to>
      <xdr:col>15</xdr:col>
      <xdr:colOff>654528</xdr:colOff>
      <xdr:row>11</xdr:row>
      <xdr:rowOff>299642</xdr:rowOff>
    </xdr:to>
    <xdr:pic>
      <xdr:nvPicPr>
        <xdr:cNvPr id="32" name="Рисунок 31">
          <a:extLst>
            <a:ext uri="{FF2B5EF4-FFF2-40B4-BE49-F238E27FC236}">
              <a16:creationId xmlns:a16="http://schemas.microsoft.com/office/drawing/2014/main" id="{5AB84297-B526-48BE-AA17-FA7BFD784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84089" y="5009030"/>
          <a:ext cx="295939" cy="355671"/>
        </a:xfrm>
        <a:prstGeom prst="rect">
          <a:avLst/>
        </a:prstGeom>
      </xdr:spPr>
    </xdr:pic>
    <xdr:clientData/>
  </xdr:twoCellAnchor>
  <xdr:twoCellAnchor editAs="oneCell">
    <xdr:from>
      <xdr:col>16</xdr:col>
      <xdr:colOff>437029</xdr:colOff>
      <xdr:row>11</xdr:row>
      <xdr:rowOff>470647</xdr:rowOff>
    </xdr:from>
    <xdr:to>
      <xdr:col>16</xdr:col>
      <xdr:colOff>732968</xdr:colOff>
      <xdr:row>11</xdr:row>
      <xdr:rowOff>826318</xdr:rowOff>
    </xdr:to>
    <xdr:pic>
      <xdr:nvPicPr>
        <xdr:cNvPr id="33" name="Рисунок 32">
          <a:extLst>
            <a:ext uri="{FF2B5EF4-FFF2-40B4-BE49-F238E27FC236}">
              <a16:creationId xmlns:a16="http://schemas.microsoft.com/office/drawing/2014/main" id="{B3A2004B-6E92-478C-8BAE-B2B5AAE9C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28794" y="5535706"/>
          <a:ext cx="295939" cy="355671"/>
        </a:xfrm>
        <a:prstGeom prst="rect">
          <a:avLst/>
        </a:prstGeom>
      </xdr:spPr>
    </xdr:pic>
    <xdr:clientData/>
  </xdr:twoCellAnchor>
  <xdr:twoCellAnchor>
    <xdr:from>
      <xdr:col>7</xdr:col>
      <xdr:colOff>437030</xdr:colOff>
      <xdr:row>10</xdr:row>
      <xdr:rowOff>829234</xdr:rowOff>
    </xdr:from>
    <xdr:to>
      <xdr:col>7</xdr:col>
      <xdr:colOff>1221441</xdr:colOff>
      <xdr:row>11</xdr:row>
      <xdr:rowOff>414616</xdr:rowOff>
    </xdr:to>
    <xdr:sp macro="" textlink="">
      <xdr:nvSpPr>
        <xdr:cNvPr id="34" name="16-конечная звезда 34">
          <a:extLst>
            <a:ext uri="{FF2B5EF4-FFF2-40B4-BE49-F238E27FC236}">
              <a16:creationId xmlns:a16="http://schemas.microsoft.com/office/drawing/2014/main" id="{8DBFCAF8-CB56-4AE1-B91D-13ACA7476D28}"/>
            </a:ext>
          </a:extLst>
        </xdr:cNvPr>
        <xdr:cNvSpPr/>
      </xdr:nvSpPr>
      <xdr:spPr>
        <a:xfrm>
          <a:off x="7182971" y="4784910"/>
          <a:ext cx="784411" cy="694765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1,2</a:t>
          </a:r>
        </a:p>
      </xdr:txBody>
    </xdr:sp>
    <xdr:clientData/>
  </xdr:twoCellAnchor>
  <xdr:twoCellAnchor>
    <xdr:from>
      <xdr:col>11</xdr:col>
      <xdr:colOff>235323</xdr:colOff>
      <xdr:row>10</xdr:row>
      <xdr:rowOff>537882</xdr:rowOff>
    </xdr:from>
    <xdr:to>
      <xdr:col>11</xdr:col>
      <xdr:colOff>682998</xdr:colOff>
      <xdr:row>10</xdr:row>
      <xdr:rowOff>979952</xdr:rowOff>
    </xdr:to>
    <xdr:sp macro="" textlink="">
      <xdr:nvSpPr>
        <xdr:cNvPr id="36" name="16-конечная звезда 34">
          <a:extLst>
            <a:ext uri="{FF2B5EF4-FFF2-40B4-BE49-F238E27FC236}">
              <a16:creationId xmlns:a16="http://schemas.microsoft.com/office/drawing/2014/main" id="{3C347257-DD4D-492E-942D-5BFC21324956}"/>
            </a:ext>
          </a:extLst>
        </xdr:cNvPr>
        <xdr:cNvSpPr/>
      </xdr:nvSpPr>
      <xdr:spPr>
        <a:xfrm>
          <a:off x="11900647" y="4493558"/>
          <a:ext cx="447675" cy="4420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12</xdr:col>
      <xdr:colOff>447675</xdr:colOff>
      <xdr:row>13</xdr:row>
      <xdr:rowOff>442070</xdr:rowOff>
    </xdr:to>
    <xdr:sp macro="" textlink="">
      <xdr:nvSpPr>
        <xdr:cNvPr id="37" name="16-конечная звезда 34">
          <a:extLst>
            <a:ext uri="{FF2B5EF4-FFF2-40B4-BE49-F238E27FC236}">
              <a16:creationId xmlns:a16="http://schemas.microsoft.com/office/drawing/2014/main" id="{82750037-C83D-4353-8D59-CD79889BFAC8}"/>
            </a:ext>
          </a:extLst>
        </xdr:cNvPr>
        <xdr:cNvSpPr/>
      </xdr:nvSpPr>
      <xdr:spPr>
        <a:xfrm>
          <a:off x="12920382" y="6981265"/>
          <a:ext cx="447675" cy="442070"/>
        </a:xfrm>
        <a:prstGeom prst="star16">
          <a:avLst>
            <a:gd name="adj" fmla="val 35861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/>
        <a:lstStyle/>
        <a:p>
          <a:pPr algn="l"/>
          <a:r>
            <a:rPr lang="ru-RU" sz="2000">
              <a:solidFill>
                <a:schemeClr val="bg1"/>
              </a:solidFill>
            </a:rPr>
            <a:t>1</a:t>
          </a:r>
        </a:p>
      </xdr:txBody>
    </xdr:sp>
    <xdr:clientData/>
  </xdr:twoCellAnchor>
  <xdr:twoCellAnchor editAs="oneCell">
    <xdr:from>
      <xdr:col>12</xdr:col>
      <xdr:colOff>56030</xdr:colOff>
      <xdr:row>12</xdr:row>
      <xdr:rowOff>44825</xdr:rowOff>
    </xdr:from>
    <xdr:to>
      <xdr:col>12</xdr:col>
      <xdr:colOff>425824</xdr:colOff>
      <xdr:row>12</xdr:row>
      <xdr:rowOff>347383</xdr:rowOff>
    </xdr:to>
    <xdr:pic>
      <xdr:nvPicPr>
        <xdr:cNvPr id="43" name="Рисунок 42">
          <a:extLst>
            <a:ext uri="{FF2B5EF4-FFF2-40B4-BE49-F238E27FC236}">
              <a16:creationId xmlns:a16="http://schemas.microsoft.com/office/drawing/2014/main" id="{1449487B-B73B-48A3-A0D0-CD577FAEF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rgbClr val="7030A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6412" y="6353737"/>
          <a:ext cx="369794" cy="302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35718</xdr:colOff>
      <xdr:row>9</xdr:row>
      <xdr:rowOff>1238250</xdr:rowOff>
    </xdr:from>
    <xdr:to>
      <xdr:col>6</xdr:col>
      <xdr:colOff>23812</xdr:colOff>
      <xdr:row>10</xdr:row>
      <xdr:rowOff>642938</xdr:rowOff>
    </xdr:to>
    <xdr:cxnSp macro="">
      <xdr:nvCxnSpPr>
        <xdr:cNvPr id="18" name="Прямая со стрелкой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4631531" y="4000500"/>
          <a:ext cx="916781" cy="65484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1309687</xdr:colOff>
      <xdr:row>10</xdr:row>
      <xdr:rowOff>1226344</xdr:rowOff>
    </xdr:from>
    <xdr:to>
      <xdr:col>7</xdr:col>
      <xdr:colOff>726281</xdr:colOff>
      <xdr:row>11</xdr:row>
      <xdr:rowOff>404812</xdr:rowOff>
    </xdr:to>
    <xdr:cxnSp macro="">
      <xdr:nvCxnSpPr>
        <xdr:cNvPr id="20" name="Прямая со стрелко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 flipH="1" flipV="1">
          <a:off x="6834187" y="5238750"/>
          <a:ext cx="881063" cy="4286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1500187</xdr:colOff>
      <xdr:row>10</xdr:row>
      <xdr:rowOff>108557</xdr:rowOff>
    </xdr:from>
    <xdr:ext cx="616790" cy="451037"/>
    <xdr:sp macro="" textlink="">
      <xdr:nvSpPr>
        <xdr:cNvPr id="24" name="Облако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4310062" y="4120963"/>
          <a:ext cx="616790" cy="451037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2</a:t>
          </a:r>
        </a:p>
      </xdr:txBody>
    </xdr:sp>
    <xdr:clientData/>
  </xdr:oneCellAnchor>
  <xdr:oneCellAnchor>
    <xdr:from>
      <xdr:col>8</xdr:col>
      <xdr:colOff>119062</xdr:colOff>
      <xdr:row>10</xdr:row>
      <xdr:rowOff>144930</xdr:rowOff>
    </xdr:from>
    <xdr:ext cx="1364503" cy="902820"/>
    <xdr:sp macro="" textlink="">
      <xdr:nvSpPr>
        <xdr:cNvPr id="7" name="Облако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7858125" y="4157336"/>
          <a:ext cx="1364503" cy="902820"/>
        </a:xfrm>
        <a:prstGeom prst="cloud">
          <a:avLst/>
        </a:prstGeom>
        <a:solidFill>
          <a:srgbClr val="92D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1">
          <a:noAutofit/>
        </a:bodyPr>
        <a:lstStyle/>
        <a:p>
          <a:pPr algn="l"/>
          <a:r>
            <a:rPr lang="ru-RU" sz="2000"/>
            <a:t>1,2,3,4</a:t>
          </a:r>
        </a:p>
      </xdr:txBody>
    </xdr:sp>
    <xdr:clientData/>
  </xdr:oneCellAnchor>
  <xdr:twoCellAnchor editAs="oneCell">
    <xdr:from>
      <xdr:col>5</xdr:col>
      <xdr:colOff>269874</xdr:colOff>
      <xdr:row>9</xdr:row>
      <xdr:rowOff>754062</xdr:rowOff>
    </xdr:from>
    <xdr:to>
      <xdr:col>5</xdr:col>
      <xdr:colOff>780521</xdr:colOff>
      <xdr:row>9</xdr:row>
      <xdr:rowOff>1104328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5687" y="3516312"/>
          <a:ext cx="510647" cy="350266"/>
        </a:xfrm>
        <a:prstGeom prst="rect">
          <a:avLst/>
        </a:prstGeom>
      </xdr:spPr>
    </xdr:pic>
    <xdr:clientData/>
  </xdr:twoCellAnchor>
  <xdr:twoCellAnchor editAs="oneCell">
    <xdr:from>
      <xdr:col>6</xdr:col>
      <xdr:colOff>1333500</xdr:colOff>
      <xdr:row>11</xdr:row>
      <xdr:rowOff>250031</xdr:rowOff>
    </xdr:from>
    <xdr:to>
      <xdr:col>7</xdr:col>
      <xdr:colOff>251323</xdr:colOff>
      <xdr:row>11</xdr:row>
      <xdr:rowOff>809494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1DDAFB25-89C7-4C81-86F9-38B5653EBF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5512594"/>
          <a:ext cx="382292" cy="559463"/>
        </a:xfrm>
        <a:prstGeom prst="rect">
          <a:avLst/>
        </a:prstGeom>
      </xdr:spPr>
    </xdr:pic>
    <xdr:clientData/>
  </xdr:twoCellAnchor>
  <xdr:twoCellAnchor editAs="oneCell">
    <xdr:from>
      <xdr:col>9</xdr:col>
      <xdr:colOff>166687</xdr:colOff>
      <xdr:row>12</xdr:row>
      <xdr:rowOff>297656</xdr:rowOff>
    </xdr:from>
    <xdr:to>
      <xdr:col>9</xdr:col>
      <xdr:colOff>548979</xdr:colOff>
      <xdr:row>12</xdr:row>
      <xdr:rowOff>857119</xdr:rowOff>
    </xdr:to>
    <xdr:pic>
      <xdr:nvPicPr>
        <xdr:cNvPr id="15" name="Рисунок 14">
          <a:extLst>
            <a:ext uri="{FF2B5EF4-FFF2-40B4-BE49-F238E27FC236}">
              <a16:creationId xmlns:a16="http://schemas.microsoft.com/office/drawing/2014/main" id="{11E6D40A-EA0C-42CF-8C4B-437ED6D1FC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36906" y="6810375"/>
          <a:ext cx="382292" cy="559463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382292</xdr:colOff>
      <xdr:row>13</xdr:row>
      <xdr:rowOff>559463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2EE8B92B-FBE5-4BD1-AC32-037BAA2E2E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70219" y="7762875"/>
          <a:ext cx="382292" cy="559463"/>
        </a:xfrm>
        <a:prstGeom prst="rect">
          <a:avLst/>
        </a:prstGeom>
      </xdr:spPr>
    </xdr:pic>
    <xdr:clientData/>
  </xdr:twoCellAnchor>
  <xdr:twoCellAnchor>
    <xdr:from>
      <xdr:col>8</xdr:col>
      <xdr:colOff>1595437</xdr:colOff>
      <xdr:row>11</xdr:row>
      <xdr:rowOff>1202531</xdr:rowOff>
    </xdr:from>
    <xdr:to>
      <xdr:col>10</xdr:col>
      <xdr:colOff>0</xdr:colOff>
      <xdr:row>12</xdr:row>
      <xdr:rowOff>631031</xdr:rowOff>
    </xdr:to>
    <xdr:cxnSp macro="">
      <xdr:nvCxnSpPr>
        <xdr:cNvPr id="17" name="Прямая со стрелкой 16">
          <a:extLst>
            <a:ext uri="{FF2B5EF4-FFF2-40B4-BE49-F238E27FC236}">
              <a16:creationId xmlns:a16="http://schemas.microsoft.com/office/drawing/2014/main" id="{7AA6AF38-7052-452D-BBB2-69790D5C88DE}"/>
            </a:ext>
          </a:extLst>
        </xdr:cNvPr>
        <xdr:cNvCxnSpPr/>
      </xdr:nvCxnSpPr>
      <xdr:spPr>
        <a:xfrm>
          <a:off x="9334500" y="6465094"/>
          <a:ext cx="869156" cy="67865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690562</xdr:colOff>
      <xdr:row>12</xdr:row>
      <xdr:rowOff>59531</xdr:rowOff>
    </xdr:from>
    <xdr:to>
      <xdr:col>10</xdr:col>
      <xdr:colOff>47625</xdr:colOff>
      <xdr:row>13</xdr:row>
      <xdr:rowOff>500062</xdr:rowOff>
    </xdr:to>
    <xdr:cxnSp macro="">
      <xdr:nvCxnSpPr>
        <xdr:cNvPr id="19" name="Прямая со стрелкой 18">
          <a:extLst>
            <a:ext uri="{FF2B5EF4-FFF2-40B4-BE49-F238E27FC236}">
              <a16:creationId xmlns:a16="http://schemas.microsoft.com/office/drawing/2014/main" id="{F47163B5-61D3-4F30-B19A-4764C882BF52}"/>
            </a:ext>
          </a:extLst>
        </xdr:cNvPr>
        <xdr:cNvCxnSpPr/>
      </xdr:nvCxnSpPr>
      <xdr:spPr>
        <a:xfrm>
          <a:off x="8429625" y="6572250"/>
          <a:ext cx="1821656" cy="169068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10</xdr:col>
      <xdr:colOff>488156</xdr:colOff>
      <xdr:row>9</xdr:row>
      <xdr:rowOff>476250</xdr:rowOff>
    </xdr:from>
    <xdr:to>
      <xdr:col>10</xdr:col>
      <xdr:colOff>870448</xdr:colOff>
      <xdr:row>9</xdr:row>
      <xdr:rowOff>1035713</xdr:rowOff>
    </xdr:to>
    <xdr:pic>
      <xdr:nvPicPr>
        <xdr:cNvPr id="26" name="Рисунок 25">
          <a:extLst>
            <a:ext uri="{FF2B5EF4-FFF2-40B4-BE49-F238E27FC236}">
              <a16:creationId xmlns:a16="http://schemas.microsoft.com/office/drawing/2014/main" id="{2E8971DB-BF1A-46C7-8442-3F22E9545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1812" y="3238500"/>
          <a:ext cx="382292" cy="559463"/>
        </a:xfrm>
        <a:prstGeom prst="rect">
          <a:avLst/>
        </a:prstGeom>
      </xdr:spPr>
    </xdr:pic>
    <xdr:clientData/>
  </xdr:twoCellAnchor>
  <xdr:twoCellAnchor>
    <xdr:from>
      <xdr:col>9</xdr:col>
      <xdr:colOff>11906</xdr:colOff>
      <xdr:row>9</xdr:row>
      <xdr:rowOff>904875</xdr:rowOff>
    </xdr:from>
    <xdr:to>
      <xdr:col>11</xdr:col>
      <xdr:colOff>23812</xdr:colOff>
      <xdr:row>11</xdr:row>
      <xdr:rowOff>35718</xdr:rowOff>
    </xdr:to>
    <xdr:cxnSp macro="">
      <xdr:nvCxnSpPr>
        <xdr:cNvPr id="27" name="Прямая со стрелкой 26">
          <a:extLst>
            <a:ext uri="{FF2B5EF4-FFF2-40B4-BE49-F238E27FC236}">
              <a16:creationId xmlns:a16="http://schemas.microsoft.com/office/drawing/2014/main" id="{D4212577-F05C-4446-9D8B-96CBD58425AF}"/>
            </a:ext>
          </a:extLst>
        </xdr:cNvPr>
        <xdr:cNvCxnSpPr/>
      </xdr:nvCxnSpPr>
      <xdr:spPr>
        <a:xfrm flipV="1">
          <a:off x="9382125" y="3667125"/>
          <a:ext cx="2047875" cy="1631156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"/>
  </sheetPr>
  <dimension ref="A1:AB33"/>
  <sheetViews>
    <sheetView tabSelected="1" zoomScale="85" zoomScaleNormal="85" zoomScaleSheetLayoutView="85" workbookViewId="0">
      <pane xSplit="4" ySplit="9" topLeftCell="E13" activePane="bottomRight" state="frozen"/>
      <selection activeCell="H13" sqref="H13"/>
      <selection pane="topRight"/>
      <selection pane="bottomLeft"/>
      <selection pane="bottomRight" activeCell="G11" sqref="G11"/>
    </sheetView>
  </sheetViews>
  <sheetFormatPr defaultRowHeight="15" x14ac:dyDescent="0.25"/>
  <cols>
    <col min="1" max="1" width="3.7109375" style="1" customWidth="1"/>
    <col min="2" max="2" width="3.42578125" style="1" bestFit="1" customWidth="1"/>
    <col min="3" max="3" width="30.140625" style="1" customWidth="1"/>
    <col min="4" max="4" width="4.85546875" style="1" bestFit="1" customWidth="1"/>
    <col min="5" max="5" width="20.5703125" style="1" customWidth="1"/>
    <col min="6" max="6" width="14.7109375" style="1" customWidth="1"/>
    <col min="7" max="7" width="23.85546875" style="1" customWidth="1"/>
    <col min="8" max="8" width="20.42578125" style="40" customWidth="1"/>
    <col min="9" max="9" width="21.140625" style="40" customWidth="1"/>
    <col min="10" max="10" width="13.140625" style="1" customWidth="1"/>
    <col min="11" max="11" width="19" style="1" customWidth="1"/>
    <col min="12" max="12" width="18.85546875" style="40" customWidth="1"/>
    <col min="13" max="13" width="20.140625" style="40" customWidth="1"/>
    <col min="14" max="14" width="11.140625" style="40" customWidth="1"/>
    <col min="15" max="15" width="19.5703125" style="40" customWidth="1"/>
    <col min="16" max="16" width="20.28515625" style="40" customWidth="1"/>
    <col min="17" max="17" width="23.140625" style="40" customWidth="1"/>
    <col min="18" max="18" width="20.42578125" style="40" customWidth="1"/>
    <col min="19" max="19" width="24.140625" style="1" customWidth="1"/>
    <col min="20" max="20" width="12.85546875" style="1" bestFit="1" customWidth="1"/>
    <col min="21" max="21" width="12.7109375" style="1" bestFit="1" customWidth="1"/>
    <col min="22" max="22" width="22.85546875" style="1" bestFit="1" customWidth="1"/>
    <col min="23" max="23" width="22.5703125" style="1" bestFit="1" customWidth="1"/>
    <col min="24" max="16384" width="9.140625" style="1"/>
  </cols>
  <sheetData>
    <row r="1" spans="1:28" ht="87" customHeight="1" x14ac:dyDescent="0.25">
      <c r="A1" s="75" t="s">
        <v>25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43"/>
      <c r="Y1" s="43"/>
      <c r="Z1" s="43"/>
      <c r="AA1" s="43"/>
      <c r="AB1" s="43"/>
    </row>
    <row r="2" spans="1:28" ht="21" customHeight="1" x14ac:dyDescent="0.25">
      <c r="B2" s="2"/>
      <c r="C2" s="64" t="s">
        <v>0</v>
      </c>
      <c r="D2" s="64"/>
      <c r="E2" s="64"/>
      <c r="F2" s="3" t="s">
        <v>24</v>
      </c>
      <c r="G2" s="18"/>
      <c r="H2" s="50"/>
      <c r="I2" s="50"/>
      <c r="J2" s="18"/>
      <c r="K2" s="18"/>
      <c r="L2" s="41"/>
      <c r="M2" s="41"/>
      <c r="N2" s="41"/>
      <c r="O2" s="41"/>
      <c r="P2" s="41"/>
      <c r="Q2" s="47"/>
      <c r="R2" s="41"/>
    </row>
    <row r="3" spans="1:28" ht="15" customHeight="1" x14ac:dyDescent="0.25">
      <c r="A3" s="65"/>
      <c r="B3" s="66"/>
      <c r="C3" s="66"/>
      <c r="D3" s="67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5" t="str">
        <f>"Сумма, " &amp;F2</f>
        <v>Сумма, день</v>
      </c>
      <c r="T3" s="5" t="str">
        <f>"ВПП max, " &amp;F2</f>
        <v>ВПП max, день</v>
      </c>
      <c r="U3" s="5" t="str">
        <f>"ВПП min, " &amp;F2</f>
        <v>ВПП min, день</v>
      </c>
      <c r="V3" s="5" t="s">
        <v>7</v>
      </c>
      <c r="W3" s="5" t="s">
        <v>8</v>
      </c>
    </row>
    <row r="4" spans="1:28" ht="15" customHeight="1" x14ac:dyDescent="0.25">
      <c r="A4" s="68" t="str">
        <f>"Время, " &amp;F2</f>
        <v>Время, день</v>
      </c>
      <c r="B4" s="71" t="str">
        <f>"Операции, " &amp;F2</f>
        <v>Операции, день</v>
      </c>
      <c r="C4" s="72"/>
      <c r="D4" s="6" t="s">
        <v>1</v>
      </c>
      <c r="E4" s="7">
        <v>0.125</v>
      </c>
      <c r="F4" s="7">
        <v>0.25</v>
      </c>
      <c r="G4" s="7">
        <v>0.5</v>
      </c>
      <c r="H4" s="7"/>
      <c r="I4" s="7">
        <v>0.06</v>
      </c>
      <c r="J4" s="7"/>
      <c r="K4" s="7">
        <v>0.06</v>
      </c>
      <c r="L4" s="7"/>
      <c r="M4" s="7">
        <v>5</v>
      </c>
      <c r="N4" s="7"/>
      <c r="O4" s="7">
        <v>3</v>
      </c>
      <c r="P4" s="7">
        <v>3</v>
      </c>
      <c r="Q4" s="7">
        <v>3</v>
      </c>
      <c r="R4" s="56"/>
      <c r="S4" s="8">
        <f t="shared" ref="S4:S7" si="0">SUM(E4:R4)</f>
        <v>14.995000000000001</v>
      </c>
      <c r="T4" s="76">
        <f>S4+S6+S8</f>
        <v>22.04</v>
      </c>
      <c r="U4" s="79">
        <f>S5+S7+S9</f>
        <v>13.285</v>
      </c>
      <c r="V4" s="92">
        <f>T4</f>
        <v>22.04</v>
      </c>
      <c r="W4" s="92">
        <f>U4</f>
        <v>13.285</v>
      </c>
    </row>
    <row r="5" spans="1:28" x14ac:dyDescent="0.25">
      <c r="A5" s="69"/>
      <c r="B5" s="73"/>
      <c r="C5" s="74"/>
      <c r="D5" s="6" t="s">
        <v>2</v>
      </c>
      <c r="E5" s="7">
        <v>0.06</v>
      </c>
      <c r="F5" s="7">
        <v>0.125</v>
      </c>
      <c r="G5" s="7">
        <v>0.25</v>
      </c>
      <c r="H5" s="7"/>
      <c r="I5" s="7">
        <v>0.06</v>
      </c>
      <c r="J5" s="7"/>
      <c r="K5" s="7">
        <v>0.06</v>
      </c>
      <c r="L5" s="7"/>
      <c r="M5" s="7">
        <v>2</v>
      </c>
      <c r="N5" s="7"/>
      <c r="O5" s="7">
        <v>2</v>
      </c>
      <c r="P5" s="7">
        <v>2</v>
      </c>
      <c r="Q5" s="7">
        <v>2</v>
      </c>
      <c r="R5" s="56"/>
      <c r="S5" s="8">
        <f>SUM(E5:R5)</f>
        <v>8.5549999999999997</v>
      </c>
      <c r="T5" s="77"/>
      <c r="U5" s="80"/>
      <c r="V5" s="93"/>
      <c r="W5" s="93"/>
    </row>
    <row r="6" spans="1:28" ht="15" customHeight="1" x14ac:dyDescent="0.25">
      <c r="A6" s="69"/>
      <c r="B6" s="82" t="str">
        <f>"Ожидания, " &amp;F2</f>
        <v>Ожидания, день</v>
      </c>
      <c r="C6" s="83"/>
      <c r="D6" s="9" t="s">
        <v>1</v>
      </c>
      <c r="E6" s="10"/>
      <c r="F6" s="10"/>
      <c r="G6" s="10">
        <v>0.5</v>
      </c>
      <c r="H6" s="10"/>
      <c r="I6" s="10"/>
      <c r="J6" s="10"/>
      <c r="K6" s="10"/>
      <c r="L6" s="10"/>
      <c r="M6" s="10"/>
      <c r="N6" s="10"/>
      <c r="O6" s="10">
        <v>3</v>
      </c>
      <c r="P6" s="10">
        <v>3</v>
      </c>
      <c r="Q6" s="10"/>
      <c r="R6" s="10"/>
      <c r="S6" s="8">
        <f t="shared" si="0"/>
        <v>6.5</v>
      </c>
      <c r="T6" s="77"/>
      <c r="U6" s="80"/>
      <c r="V6" s="93"/>
      <c r="W6" s="93"/>
    </row>
    <row r="7" spans="1:28" x14ac:dyDescent="0.25">
      <c r="A7" s="69"/>
      <c r="B7" s="84"/>
      <c r="C7" s="85"/>
      <c r="D7" s="9" t="s">
        <v>2</v>
      </c>
      <c r="E7" s="10"/>
      <c r="F7" s="10"/>
      <c r="G7" s="10">
        <v>0.25</v>
      </c>
      <c r="H7" s="10"/>
      <c r="I7" s="10"/>
      <c r="J7" s="10"/>
      <c r="K7" s="10"/>
      <c r="L7" s="10"/>
      <c r="M7" s="10"/>
      <c r="N7" s="10"/>
      <c r="O7" s="10">
        <v>2</v>
      </c>
      <c r="P7" s="10">
        <v>2</v>
      </c>
      <c r="Q7" s="10"/>
      <c r="R7" s="10"/>
      <c r="S7" s="8">
        <f t="shared" si="0"/>
        <v>4.25</v>
      </c>
      <c r="T7" s="77"/>
      <c r="U7" s="80"/>
      <c r="V7" s="93"/>
      <c r="W7" s="93"/>
    </row>
    <row r="8" spans="1:28" ht="15" customHeight="1" x14ac:dyDescent="0.25">
      <c r="A8" s="69"/>
      <c r="B8" s="86" t="str">
        <f>"Перемещения, " &amp;F2</f>
        <v>Перемещения, день</v>
      </c>
      <c r="C8" s="87"/>
      <c r="D8" s="11" t="s">
        <v>1</v>
      </c>
      <c r="E8" s="12"/>
      <c r="F8" s="12">
        <v>0.06</v>
      </c>
      <c r="G8" s="12"/>
      <c r="H8" s="12">
        <v>0.06</v>
      </c>
      <c r="I8" s="12"/>
      <c r="J8" s="12">
        <v>0.125</v>
      </c>
      <c r="K8" s="12"/>
      <c r="L8" s="12">
        <v>0.06</v>
      </c>
      <c r="M8" s="12"/>
      <c r="N8" s="12">
        <v>0.06</v>
      </c>
      <c r="O8" s="12">
        <v>0.06</v>
      </c>
      <c r="P8" s="12">
        <v>0.06</v>
      </c>
      <c r="Q8" s="12"/>
      <c r="R8" s="12">
        <v>0.06</v>
      </c>
      <c r="S8" s="8">
        <f>SUM(E8:R8)</f>
        <v>0.54499999999999993</v>
      </c>
      <c r="T8" s="77"/>
      <c r="U8" s="80"/>
      <c r="V8" s="93"/>
      <c r="W8" s="93"/>
    </row>
    <row r="9" spans="1:28" x14ac:dyDescent="0.25">
      <c r="A9" s="70"/>
      <c r="B9" s="88"/>
      <c r="C9" s="89"/>
      <c r="D9" s="11" t="s">
        <v>2</v>
      </c>
      <c r="E9" s="23"/>
      <c r="F9" s="23">
        <v>0.06</v>
      </c>
      <c r="G9" s="23"/>
      <c r="H9" s="23">
        <v>0.06</v>
      </c>
      <c r="I9" s="23"/>
      <c r="J9" s="23">
        <v>0.06</v>
      </c>
      <c r="K9" s="23"/>
      <c r="L9" s="23">
        <v>0.06</v>
      </c>
      <c r="M9" s="23"/>
      <c r="N9" s="23">
        <v>0.06</v>
      </c>
      <c r="O9" s="23">
        <v>0.06</v>
      </c>
      <c r="P9" s="23">
        <v>0.06</v>
      </c>
      <c r="Q9" s="23"/>
      <c r="R9" s="23">
        <v>0.06</v>
      </c>
      <c r="S9" s="8">
        <f>SUM(E9:R9)</f>
        <v>0.48</v>
      </c>
      <c r="T9" s="78"/>
      <c r="U9" s="81"/>
      <c r="V9" s="94"/>
      <c r="W9" s="94"/>
    </row>
    <row r="10" spans="1:28" ht="98.25" customHeight="1" x14ac:dyDescent="0.25">
      <c r="A10" s="58"/>
      <c r="B10" s="13">
        <v>1</v>
      </c>
      <c r="C10" s="60" t="s">
        <v>15</v>
      </c>
      <c r="D10" s="61"/>
      <c r="E10" s="49" t="s">
        <v>27</v>
      </c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53" t="s">
        <v>23</v>
      </c>
      <c r="S10" s="54"/>
      <c r="T10" s="54"/>
    </row>
    <row r="11" spans="1:28" s="19" customFormat="1" ht="87.75" customHeight="1" x14ac:dyDescent="0.25">
      <c r="A11" s="59"/>
      <c r="B11" s="39">
        <v>2</v>
      </c>
      <c r="C11" s="60" t="s">
        <v>16</v>
      </c>
      <c r="D11" s="61"/>
      <c r="E11" s="21"/>
      <c r="F11" s="21"/>
      <c r="G11" s="51" t="s">
        <v>22</v>
      </c>
      <c r="H11" s="21"/>
      <c r="I11" s="21"/>
      <c r="J11" s="21"/>
      <c r="K11" s="21"/>
      <c r="L11" s="21"/>
      <c r="M11" s="48" t="s">
        <v>21</v>
      </c>
      <c r="N11" s="21"/>
      <c r="O11" s="21"/>
      <c r="P11" s="21"/>
      <c r="Q11" s="21" t="s">
        <v>26</v>
      </c>
      <c r="R11" s="40"/>
      <c r="S11" s="55"/>
      <c r="T11" s="54"/>
    </row>
    <row r="12" spans="1:28" s="19" customFormat="1" ht="98.25" customHeight="1" x14ac:dyDescent="0.25">
      <c r="A12" s="59"/>
      <c r="B12" s="39">
        <v>3</v>
      </c>
      <c r="C12" s="62" t="s">
        <v>17</v>
      </c>
      <c r="D12" s="63"/>
      <c r="E12" s="14"/>
      <c r="F12" s="21"/>
      <c r="G12" s="21"/>
      <c r="H12" s="21"/>
      <c r="I12" s="21" t="s">
        <v>28</v>
      </c>
      <c r="J12" s="21"/>
      <c r="K12" s="46" t="s">
        <v>18</v>
      </c>
      <c r="L12" s="21"/>
      <c r="M12" s="21"/>
      <c r="N12" s="21"/>
      <c r="O12" s="21"/>
      <c r="P12" s="21"/>
      <c r="Q12" s="21"/>
      <c r="R12" s="52"/>
      <c r="S12" s="54"/>
      <c r="T12" s="54"/>
    </row>
    <row r="13" spans="1:28" ht="53.25" customHeight="1" x14ac:dyDescent="0.25">
      <c r="A13" s="59"/>
      <c r="B13" s="13">
        <v>4</v>
      </c>
      <c r="C13" s="62" t="s">
        <v>19</v>
      </c>
      <c r="D13" s="63"/>
      <c r="E13" s="14"/>
      <c r="F13" s="21"/>
      <c r="G13" s="21"/>
      <c r="H13" s="21"/>
      <c r="I13" s="21"/>
      <c r="J13" s="21"/>
      <c r="K13" s="21"/>
      <c r="L13" s="21"/>
      <c r="M13" s="21"/>
      <c r="N13" s="21"/>
      <c r="O13" s="44" t="s">
        <v>29</v>
      </c>
      <c r="P13" s="21"/>
      <c r="Q13" s="21"/>
      <c r="R13" s="21"/>
      <c r="S13" s="54"/>
      <c r="T13" s="54"/>
    </row>
    <row r="14" spans="1:28" ht="46.5" customHeight="1" x14ac:dyDescent="0.25">
      <c r="A14" s="22"/>
      <c r="B14" s="20">
        <v>5</v>
      </c>
      <c r="C14" s="90" t="s">
        <v>20</v>
      </c>
      <c r="D14" s="9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46" t="s">
        <v>30</v>
      </c>
      <c r="Q14" s="21"/>
      <c r="R14" s="52"/>
      <c r="S14" s="54"/>
      <c r="T14" s="54"/>
    </row>
    <row r="16" spans="1:28" ht="15" customHeight="1" x14ac:dyDescent="0.25">
      <c r="B16" s="15" t="s">
        <v>3</v>
      </c>
      <c r="C16" s="95" t="s">
        <v>4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spans="2:18" ht="15" customHeight="1" x14ac:dyDescent="0.25">
      <c r="B17" s="13">
        <v>1</v>
      </c>
      <c r="C17" s="97" t="s">
        <v>12</v>
      </c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2:18" ht="15" customHeight="1" x14ac:dyDescent="0.25">
      <c r="B18" s="13">
        <v>2</v>
      </c>
      <c r="C18" s="122" t="s">
        <v>11</v>
      </c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2:18" ht="15" customHeight="1" x14ac:dyDescent="0.25">
      <c r="B19" s="13">
        <v>3</v>
      </c>
      <c r="C19" s="122" t="s">
        <v>32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</row>
    <row r="20" spans="2:18" ht="15" customHeight="1" x14ac:dyDescent="0.25">
      <c r="B20" s="13">
        <v>4</v>
      </c>
      <c r="C20" s="99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</row>
    <row r="21" spans="2:18" ht="15" customHeight="1" x14ac:dyDescent="0.25">
      <c r="B21" s="13">
        <v>5</v>
      </c>
      <c r="C21" s="9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</row>
    <row r="22" spans="2:18" ht="15" customHeight="1" x14ac:dyDescent="0.25">
      <c r="B22" s="45"/>
    </row>
    <row r="23" spans="2:18" ht="15" customHeight="1" x14ac:dyDescent="0.25">
      <c r="B23" s="20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2:18" ht="15" customHeight="1" x14ac:dyDescent="0.25">
      <c r="B24" s="20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</row>
    <row r="25" spans="2:18" ht="15" customHeight="1" x14ac:dyDescent="0.25">
      <c r="B25" s="20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</row>
    <row r="26" spans="2:18" ht="15" customHeight="1" x14ac:dyDescent="0.25">
      <c r="B26" s="20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</row>
    <row r="27" spans="2:18" ht="16.5" customHeight="1" x14ac:dyDescent="0.25">
      <c r="B27" s="20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</row>
    <row r="28" spans="2:18" ht="15" customHeight="1" x14ac:dyDescent="0.25">
      <c r="B28" s="20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</row>
    <row r="29" spans="2:18" ht="15" customHeight="1" x14ac:dyDescent="0.25">
      <c r="B29" s="20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</row>
    <row r="30" spans="2:18" ht="15" customHeight="1" x14ac:dyDescent="0.25">
      <c r="B30" s="20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</row>
    <row r="31" spans="2:18" ht="15" customHeight="1" x14ac:dyDescent="0.25">
      <c r="B31" s="20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2:18" x14ac:dyDescent="0.25">
      <c r="C32" s="16"/>
    </row>
    <row r="33" spans="3:3" x14ac:dyDescent="0.25">
      <c r="C33" s="16"/>
    </row>
  </sheetData>
  <sheetProtection formatCells="0" formatColumns="0" formatRows="0"/>
  <mergeCells count="32">
    <mergeCell ref="C30:R30"/>
    <mergeCell ref="C31:R31"/>
    <mergeCell ref="C14:D14"/>
    <mergeCell ref="V4:V9"/>
    <mergeCell ref="W4:W9"/>
    <mergeCell ref="C16:R16"/>
    <mergeCell ref="C17:R17"/>
    <mergeCell ref="C18:R18"/>
    <mergeCell ref="C19:R19"/>
    <mergeCell ref="C20:R20"/>
    <mergeCell ref="C21:R21"/>
    <mergeCell ref="C23:R23"/>
    <mergeCell ref="C24:R24"/>
    <mergeCell ref="C25:R25"/>
    <mergeCell ref="C27:R27"/>
    <mergeCell ref="C26:R26"/>
    <mergeCell ref="C2:E2"/>
    <mergeCell ref="A3:D3"/>
    <mergeCell ref="A4:A9"/>
    <mergeCell ref="B4:C5"/>
    <mergeCell ref="A1:W1"/>
    <mergeCell ref="T4:T9"/>
    <mergeCell ref="U4:U9"/>
    <mergeCell ref="B6:C7"/>
    <mergeCell ref="B8:C9"/>
    <mergeCell ref="C28:R28"/>
    <mergeCell ref="C29:R29"/>
    <mergeCell ref="A10:A13"/>
    <mergeCell ref="C10:D10"/>
    <mergeCell ref="C11:D11"/>
    <mergeCell ref="C13:D13"/>
    <mergeCell ref="C12:D12"/>
  </mergeCells>
  <conditionalFormatting sqref="J12 E12 E13:J13 J11:L11 L13:R13 J10:R10 E14:R14 N11:Q11">
    <cfRule type="notContainsBlanks" dxfId="54" priority="90">
      <formula>LEN(TRIM(E10))&gt;0</formula>
    </cfRule>
  </conditionalFormatting>
  <conditionalFormatting sqref="B14:C14 B12:C12 E12 J12 B10:B11 J11:L11 B13:J13 L13:R13 E14:R14 J10:R10 N11:Q11">
    <cfRule type="expression" dxfId="53" priority="89">
      <formula>MOD(ROW($B10),2)=0</formula>
    </cfRule>
  </conditionalFormatting>
  <conditionalFormatting sqref="F10:I12">
    <cfRule type="notContainsBlanks" dxfId="52" priority="44">
      <formula>LEN(TRIM(F10))&gt;0</formula>
    </cfRule>
  </conditionalFormatting>
  <conditionalFormatting sqref="F10:I12">
    <cfRule type="expression" dxfId="51" priority="43">
      <formula>MOD(ROW($B10),2)=0</formula>
    </cfRule>
  </conditionalFormatting>
  <conditionalFormatting sqref="F10:I12">
    <cfRule type="notContainsBlanks" dxfId="50" priority="42">
      <formula>LEN(TRIM(F10))&gt;0</formula>
    </cfRule>
  </conditionalFormatting>
  <conditionalFormatting sqref="K12:L12 N12 P12:Q12">
    <cfRule type="notContainsBlanks" dxfId="49" priority="31">
      <formula>LEN(TRIM(K12))&gt;0</formula>
    </cfRule>
  </conditionalFormatting>
  <conditionalFormatting sqref="K12:L12 N12 P12:Q12">
    <cfRule type="expression" dxfId="48" priority="30">
      <formula>MOD(ROW($B12),2)=0</formula>
    </cfRule>
  </conditionalFormatting>
  <conditionalFormatting sqref="C11 E11">
    <cfRule type="notContainsBlanks" dxfId="47" priority="29">
      <formula>LEN(TRIM(C11))&gt;0</formula>
    </cfRule>
  </conditionalFormatting>
  <conditionalFormatting sqref="C11 E11">
    <cfRule type="expression" dxfId="46" priority="28">
      <formula>MOD(ROW($B11),2)=0</formula>
    </cfRule>
  </conditionalFormatting>
  <conditionalFormatting sqref="C11 E11">
    <cfRule type="notContainsBlanks" dxfId="45" priority="27">
      <formula>LEN(TRIM(C11))&gt;0</formula>
    </cfRule>
  </conditionalFormatting>
  <conditionalFormatting sqref="C10 E10">
    <cfRule type="notContainsBlanks" dxfId="44" priority="26">
      <formula>LEN(TRIM(C10))&gt;0</formula>
    </cfRule>
  </conditionalFormatting>
  <conditionalFormatting sqref="C10 E10">
    <cfRule type="expression" dxfId="43" priority="25">
      <formula>MOD(ROW($B10),2)=0</formula>
    </cfRule>
  </conditionalFormatting>
  <conditionalFormatting sqref="C10 E10">
    <cfRule type="notContainsBlanks" dxfId="42" priority="24">
      <formula>LEN(TRIM(C10))&gt;0</formula>
    </cfRule>
  </conditionalFormatting>
  <conditionalFormatting sqref="M11">
    <cfRule type="notContainsBlanks" dxfId="41" priority="18">
      <formula>LEN(TRIM(M11))&gt;0</formula>
    </cfRule>
  </conditionalFormatting>
  <conditionalFormatting sqref="M11">
    <cfRule type="expression" dxfId="40" priority="17">
      <formula>MOD(ROW($B13),2)=0</formula>
    </cfRule>
  </conditionalFormatting>
  <conditionalFormatting sqref="R12">
    <cfRule type="expression" dxfId="39" priority="3">
      <formula>MOD(ROW($B12),2)=0</formula>
    </cfRule>
  </conditionalFormatting>
  <conditionalFormatting sqref="M12">
    <cfRule type="notContainsBlanks" dxfId="38" priority="9">
      <formula>LEN(TRIM(M12))&gt;0</formula>
    </cfRule>
  </conditionalFormatting>
  <conditionalFormatting sqref="M12">
    <cfRule type="expression" dxfId="37" priority="8">
      <formula>MOD(ROW($B12),2)=0</formula>
    </cfRule>
  </conditionalFormatting>
  <conditionalFormatting sqref="O12">
    <cfRule type="notContainsBlanks" dxfId="36" priority="7">
      <formula>LEN(TRIM(O12))&gt;0</formula>
    </cfRule>
  </conditionalFormatting>
  <conditionalFormatting sqref="O12">
    <cfRule type="expression" dxfId="35" priority="6">
      <formula>MOD(ROW($B12),2)=0</formula>
    </cfRule>
  </conditionalFormatting>
  <conditionalFormatting sqref="R12">
    <cfRule type="notContainsBlanks" dxfId="34" priority="4">
      <formula>LEN(TRIM(R12))&gt;0</formula>
    </cfRule>
  </conditionalFormatting>
  <conditionalFormatting sqref="R12">
    <cfRule type="expression" dxfId="33" priority="5">
      <formula>MOD(ROW(#REF!),2)=0</formula>
    </cfRule>
  </conditionalFormatting>
  <conditionalFormatting sqref="K13">
    <cfRule type="notContainsBlanks" dxfId="32" priority="2">
      <formula>LEN(TRIM(K13))&gt;0</formula>
    </cfRule>
  </conditionalFormatting>
  <conditionalFormatting sqref="K13">
    <cfRule type="expression" dxfId="31" priority="1">
      <formula>MOD(ROW($B13),2)=0</formula>
    </cfRule>
  </conditionalFormatting>
  <pageMargins left="0.70866141732283472" right="0.70866141732283472" top="0.74803149606299213" bottom="0.74803149606299213" header="0.31496062992125984" footer="0.31496062992125984"/>
  <pageSetup paperSize="9" scale="48" firstPageNumber="42949672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Y21"/>
  <sheetViews>
    <sheetView view="pageBreakPreview" zoomScale="80" zoomScaleNormal="85" zoomScaleSheetLayoutView="80" workbookViewId="0">
      <selection activeCell="S10" sqref="S10"/>
    </sheetView>
  </sheetViews>
  <sheetFormatPr defaultRowHeight="15" x14ac:dyDescent="0.25"/>
  <cols>
    <col min="1" max="1" width="3.7109375" style="24" customWidth="1"/>
    <col min="2" max="2" width="3.42578125" style="24" bestFit="1" customWidth="1"/>
    <col min="3" max="3" width="30.140625" style="24" customWidth="1"/>
    <col min="4" max="4" width="4.85546875" style="24" bestFit="1" customWidth="1"/>
    <col min="5" max="5" width="26.7109375" style="24" customWidth="1"/>
    <col min="6" max="6" width="13.85546875" style="24" bestFit="1" customWidth="1"/>
    <col min="7" max="7" width="22" style="24" customWidth="1"/>
    <col min="8" max="8" width="11.28515625" style="24" customWidth="1"/>
    <col min="9" max="9" width="24.42578125" style="24" customWidth="1"/>
    <col min="10" max="10" width="12.5703125" style="24" customWidth="1"/>
    <col min="11" max="11" width="18" style="24" customWidth="1"/>
    <col min="12" max="12" width="15.85546875" style="24" customWidth="1"/>
    <col min="13" max="13" width="16.85546875" style="24" bestFit="1" customWidth="1"/>
    <col min="14" max="14" width="16" style="24" bestFit="1" customWidth="1"/>
    <col min="15" max="15" width="10.85546875" style="24" bestFit="1" customWidth="1"/>
    <col min="16" max="16" width="12.7109375" style="24" bestFit="1" customWidth="1"/>
    <col min="17" max="17" width="12.42578125" style="24" bestFit="1" customWidth="1"/>
    <col min="18" max="18" width="14.5703125" style="24" bestFit="1" customWidth="1"/>
    <col min="19" max="19" width="14.28515625" style="24" bestFit="1" customWidth="1"/>
    <col min="20" max="16384" width="9.140625" style="24"/>
  </cols>
  <sheetData>
    <row r="1" spans="1:51" ht="74.25" customHeight="1" x14ac:dyDescent="0.25">
      <c r="A1" s="75" t="s">
        <v>33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</row>
    <row r="2" spans="1:51" ht="23.25" customHeight="1" x14ac:dyDescent="0.25">
      <c r="B2" s="25"/>
      <c r="C2" s="119" t="s">
        <v>0</v>
      </c>
      <c r="D2" s="119"/>
      <c r="E2" s="119"/>
      <c r="F2" s="26" t="str">
        <f>'Текущее состояние'!F2</f>
        <v>день</v>
      </c>
      <c r="G2" s="27"/>
      <c r="H2" s="25"/>
      <c r="I2" s="25"/>
      <c r="J2" s="25"/>
      <c r="K2" s="25"/>
      <c r="L2" s="25"/>
      <c r="M2" s="25"/>
      <c r="N2" s="25"/>
    </row>
    <row r="3" spans="1:51" ht="30" x14ac:dyDescent="0.25">
      <c r="A3" s="120"/>
      <c r="B3" s="120"/>
      <c r="C3" s="120"/>
      <c r="D3" s="120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28" t="str">
        <f>"Сумма, " &amp;F2</f>
        <v>Сумма, день</v>
      </c>
      <c r="P3" s="28" t="str">
        <f>"ВПП max, " &amp;F2</f>
        <v>ВПП max, день</v>
      </c>
      <c r="Q3" s="28" t="str">
        <f>"ВПП min, " &amp;F2</f>
        <v>ВПП min, день</v>
      </c>
      <c r="R3" s="5" t="s">
        <v>5</v>
      </c>
      <c r="S3" s="5" t="s">
        <v>6</v>
      </c>
    </row>
    <row r="4" spans="1:51" x14ac:dyDescent="0.25">
      <c r="A4" s="121" t="str">
        <f>"Время," &amp;F2</f>
        <v>Время,день</v>
      </c>
      <c r="B4" s="108" t="str">
        <f>"Операции, " &amp;F2</f>
        <v>Операции, день</v>
      </c>
      <c r="C4" s="108"/>
      <c r="D4" s="29" t="s">
        <v>1</v>
      </c>
      <c r="E4" s="7">
        <v>0.06</v>
      </c>
      <c r="F4" s="7"/>
      <c r="G4" s="7">
        <v>4</v>
      </c>
      <c r="H4" s="7"/>
      <c r="I4" s="7">
        <v>0.06</v>
      </c>
      <c r="J4" s="7"/>
      <c r="K4" s="7">
        <v>4</v>
      </c>
      <c r="L4" s="7">
        <v>2</v>
      </c>
      <c r="M4" s="7"/>
      <c r="N4" s="7"/>
      <c r="O4" s="30">
        <f t="shared" ref="O4:O9" si="0">SUM(E4:N4)</f>
        <v>10.119999999999999</v>
      </c>
      <c r="P4" s="109">
        <f>O4+O6+O8</f>
        <v>10.24</v>
      </c>
      <c r="Q4" s="105">
        <f>O5+O7+O9</f>
        <v>5.1099999999999994</v>
      </c>
      <c r="R4" s="112">
        <f>P4</f>
        <v>10.24</v>
      </c>
      <c r="S4" s="112">
        <f>Q4</f>
        <v>5.1099999999999994</v>
      </c>
    </row>
    <row r="5" spans="1:51" x14ac:dyDescent="0.25">
      <c r="A5" s="121"/>
      <c r="B5" s="108"/>
      <c r="C5" s="108"/>
      <c r="D5" s="29" t="s">
        <v>2</v>
      </c>
      <c r="E5" s="7">
        <v>0.03</v>
      </c>
      <c r="F5" s="7"/>
      <c r="G5" s="7">
        <v>2</v>
      </c>
      <c r="H5" s="7"/>
      <c r="I5" s="7">
        <v>0.03</v>
      </c>
      <c r="J5" s="7"/>
      <c r="K5" s="7">
        <v>2</v>
      </c>
      <c r="L5" s="7">
        <v>1</v>
      </c>
      <c r="M5" s="7"/>
      <c r="N5" s="7"/>
      <c r="O5" s="30">
        <f t="shared" si="0"/>
        <v>5.0599999999999996</v>
      </c>
      <c r="P5" s="110"/>
      <c r="Q5" s="106"/>
      <c r="R5" s="112"/>
      <c r="S5" s="112"/>
    </row>
    <row r="6" spans="1:51" x14ac:dyDescent="0.25">
      <c r="A6" s="121"/>
      <c r="B6" s="116" t="str">
        <f>"Ожидания, " &amp;F2</f>
        <v>Ожидания, день</v>
      </c>
      <c r="C6" s="116"/>
      <c r="D6" s="31" t="s">
        <v>1</v>
      </c>
      <c r="E6" s="10"/>
      <c r="F6" s="10"/>
      <c r="G6" s="10">
        <v>0.06</v>
      </c>
      <c r="H6" s="10"/>
      <c r="I6" s="10"/>
      <c r="J6" s="10"/>
      <c r="K6" s="10"/>
      <c r="L6" s="10"/>
      <c r="M6" s="10"/>
      <c r="N6" s="10"/>
      <c r="O6" s="30">
        <f t="shared" si="0"/>
        <v>0.06</v>
      </c>
      <c r="P6" s="110"/>
      <c r="Q6" s="106"/>
      <c r="R6" s="112"/>
      <c r="S6" s="112"/>
    </row>
    <row r="7" spans="1:51" x14ac:dyDescent="0.25">
      <c r="A7" s="121"/>
      <c r="B7" s="116"/>
      <c r="C7" s="116"/>
      <c r="D7" s="31" t="s">
        <v>2</v>
      </c>
      <c r="E7" s="10"/>
      <c r="F7" s="10"/>
      <c r="G7" s="10">
        <v>0.03</v>
      </c>
      <c r="H7" s="10"/>
      <c r="I7" s="10"/>
      <c r="J7" s="10"/>
      <c r="K7" s="10"/>
      <c r="L7" s="10"/>
      <c r="M7" s="10"/>
      <c r="N7" s="10"/>
      <c r="O7" s="30">
        <f t="shared" si="0"/>
        <v>0.03</v>
      </c>
      <c r="P7" s="110"/>
      <c r="Q7" s="106"/>
      <c r="R7" s="112"/>
      <c r="S7" s="112"/>
    </row>
    <row r="8" spans="1:51" x14ac:dyDescent="0.25">
      <c r="A8" s="121"/>
      <c r="B8" s="117" t="str">
        <f>"Перемещения, " &amp;F2</f>
        <v>Перемещения, день</v>
      </c>
      <c r="C8" s="117"/>
      <c r="D8" s="32" t="s">
        <v>1</v>
      </c>
      <c r="E8" s="12"/>
      <c r="F8" s="12">
        <v>0.03</v>
      </c>
      <c r="G8" s="12"/>
      <c r="H8" s="12">
        <v>0.03</v>
      </c>
      <c r="I8" s="12"/>
      <c r="J8" s="12"/>
      <c r="K8" s="12"/>
      <c r="L8" s="12"/>
      <c r="M8" s="12"/>
      <c r="N8" s="12"/>
      <c r="O8" s="30">
        <f t="shared" si="0"/>
        <v>0.06</v>
      </c>
      <c r="P8" s="110"/>
      <c r="Q8" s="106"/>
      <c r="R8" s="112"/>
      <c r="S8" s="112"/>
    </row>
    <row r="9" spans="1:51" x14ac:dyDescent="0.25">
      <c r="A9" s="121"/>
      <c r="B9" s="117"/>
      <c r="C9" s="117"/>
      <c r="D9" s="32" t="s">
        <v>2</v>
      </c>
      <c r="E9" s="23"/>
      <c r="F9" s="23">
        <v>0.01</v>
      </c>
      <c r="G9" s="23"/>
      <c r="H9" s="23">
        <v>0.01</v>
      </c>
      <c r="I9" s="23"/>
      <c r="J9" s="23"/>
      <c r="K9" s="23"/>
      <c r="L9" s="23"/>
      <c r="M9" s="23"/>
      <c r="N9" s="23"/>
      <c r="O9" s="30">
        <f t="shared" si="0"/>
        <v>0.02</v>
      </c>
      <c r="P9" s="111"/>
      <c r="Q9" s="107"/>
      <c r="R9" s="112"/>
      <c r="S9" s="112"/>
    </row>
    <row r="10" spans="1:51" ht="98.25" customHeight="1" x14ac:dyDescent="0.25">
      <c r="A10" s="103"/>
      <c r="B10" s="42">
        <v>1</v>
      </c>
      <c r="C10" s="104" t="s">
        <v>34</v>
      </c>
      <c r="D10" s="104"/>
      <c r="E10" s="21" t="s">
        <v>27</v>
      </c>
      <c r="F10" s="38"/>
      <c r="G10" s="38"/>
      <c r="H10" s="38"/>
      <c r="I10" s="38"/>
      <c r="J10" s="38"/>
      <c r="K10" s="21"/>
      <c r="L10" s="21" t="s">
        <v>43</v>
      </c>
      <c r="M10" s="21"/>
      <c r="N10" s="21"/>
      <c r="R10" s="33"/>
      <c r="S10" s="33"/>
    </row>
    <row r="11" spans="1:51" ht="98.25" customHeight="1" x14ac:dyDescent="0.25">
      <c r="A11" s="103"/>
      <c r="B11" s="42">
        <v>2</v>
      </c>
      <c r="C11" s="104" t="s">
        <v>35</v>
      </c>
      <c r="D11" s="104"/>
      <c r="E11" s="21"/>
      <c r="F11" s="21"/>
      <c r="G11" s="21" t="s">
        <v>42</v>
      </c>
      <c r="H11" s="21"/>
      <c r="I11" s="21"/>
      <c r="J11" s="21"/>
      <c r="K11" s="21"/>
      <c r="L11" s="21"/>
      <c r="M11" s="21"/>
      <c r="N11" s="21"/>
    </row>
    <row r="12" spans="1:51" ht="98.25" customHeight="1" x14ac:dyDescent="0.25">
      <c r="A12" s="103"/>
      <c r="B12" s="42">
        <v>3</v>
      </c>
      <c r="C12" s="123" t="s">
        <v>36</v>
      </c>
      <c r="D12" s="63"/>
      <c r="E12" s="38"/>
      <c r="F12" s="38"/>
      <c r="G12" s="21"/>
      <c r="H12" s="38"/>
      <c r="I12" s="17" t="s">
        <v>40</v>
      </c>
      <c r="J12" s="38"/>
      <c r="K12" s="21"/>
      <c r="L12" s="21"/>
      <c r="M12" s="21"/>
      <c r="N12" s="21"/>
    </row>
    <row r="13" spans="1:51" ht="98.25" customHeight="1" x14ac:dyDescent="0.25">
      <c r="A13" s="37"/>
      <c r="B13" s="42">
        <v>4</v>
      </c>
      <c r="C13" s="123" t="s">
        <v>37</v>
      </c>
      <c r="D13" s="63"/>
      <c r="E13" s="21"/>
      <c r="F13" s="21"/>
      <c r="G13" s="21"/>
      <c r="H13" s="21"/>
      <c r="I13" s="21"/>
      <c r="J13" s="21"/>
      <c r="K13" s="21" t="s">
        <v>42</v>
      </c>
      <c r="L13" s="21"/>
      <c r="M13" s="21"/>
      <c r="N13" s="21"/>
    </row>
    <row r="14" spans="1:51" ht="98.25" customHeight="1" x14ac:dyDescent="0.25">
      <c r="A14" s="37"/>
      <c r="B14" s="20">
        <v>5</v>
      </c>
      <c r="C14" s="123" t="s">
        <v>38</v>
      </c>
      <c r="D14" s="124"/>
      <c r="E14" s="21"/>
      <c r="F14" s="21"/>
      <c r="G14" s="21"/>
      <c r="H14" s="21"/>
      <c r="I14" s="21"/>
      <c r="J14" s="21"/>
      <c r="K14" s="21" t="s">
        <v>42</v>
      </c>
      <c r="L14" s="21"/>
      <c r="M14" s="21"/>
      <c r="N14" s="21"/>
    </row>
    <row r="17" spans="2:18" ht="15.75" customHeight="1" x14ac:dyDescent="0.25">
      <c r="B17" s="34" t="s">
        <v>3</v>
      </c>
      <c r="C17" s="118" t="s">
        <v>10</v>
      </c>
      <c r="D17" s="118"/>
      <c r="E17" s="118"/>
      <c r="F17" s="118"/>
      <c r="G17" s="118"/>
      <c r="H17" s="118"/>
      <c r="I17" s="118"/>
      <c r="J17" s="35"/>
      <c r="K17" s="34" t="s">
        <v>3</v>
      </c>
      <c r="L17" s="118" t="s">
        <v>9</v>
      </c>
      <c r="M17" s="118"/>
      <c r="N17" s="118"/>
      <c r="O17" s="118"/>
      <c r="P17" s="118"/>
      <c r="Q17" s="118"/>
      <c r="R17" s="118"/>
    </row>
    <row r="18" spans="2:18" ht="15" customHeight="1" x14ac:dyDescent="0.25">
      <c r="B18" s="36">
        <v>1</v>
      </c>
      <c r="C18" s="113" t="s">
        <v>12</v>
      </c>
      <c r="D18" s="114"/>
      <c r="E18" s="114"/>
      <c r="F18" s="114"/>
      <c r="G18" s="114"/>
      <c r="H18" s="114"/>
      <c r="I18" s="115"/>
      <c r="K18" s="36">
        <v>1</v>
      </c>
      <c r="L18" s="113" t="s">
        <v>39</v>
      </c>
      <c r="M18" s="114"/>
      <c r="N18" s="114"/>
      <c r="O18" s="114"/>
      <c r="P18" s="114"/>
      <c r="Q18" s="114"/>
      <c r="R18" s="115"/>
    </row>
    <row r="19" spans="2:18" ht="15.75" customHeight="1" x14ac:dyDescent="0.25">
      <c r="B19" s="36">
        <v>2</v>
      </c>
      <c r="C19" s="113" t="s">
        <v>31</v>
      </c>
      <c r="D19" s="114"/>
      <c r="E19" s="114"/>
      <c r="F19" s="114"/>
      <c r="G19" s="114"/>
      <c r="H19" s="114"/>
      <c r="I19" s="115"/>
      <c r="K19" s="36">
        <v>2</v>
      </c>
      <c r="L19" s="113" t="s">
        <v>41</v>
      </c>
      <c r="M19" s="114"/>
      <c r="N19" s="114"/>
      <c r="O19" s="114"/>
      <c r="P19" s="114"/>
      <c r="Q19" s="114"/>
      <c r="R19" s="115"/>
    </row>
    <row r="20" spans="2:18" ht="15.75" customHeight="1" x14ac:dyDescent="0.25">
      <c r="B20" s="36">
        <v>3</v>
      </c>
      <c r="C20" s="113" t="s">
        <v>32</v>
      </c>
      <c r="D20" s="114"/>
      <c r="E20" s="114"/>
      <c r="F20" s="114"/>
      <c r="G20" s="114"/>
      <c r="H20" s="114"/>
      <c r="I20" s="115"/>
      <c r="K20" s="36">
        <v>3</v>
      </c>
      <c r="L20" s="113" t="s">
        <v>13</v>
      </c>
      <c r="M20" s="114"/>
      <c r="N20" s="114"/>
      <c r="O20" s="114"/>
      <c r="P20" s="114"/>
      <c r="Q20" s="114"/>
      <c r="R20" s="115"/>
    </row>
    <row r="21" spans="2:18" ht="16.5" customHeight="1" x14ac:dyDescent="0.25">
      <c r="B21" s="36"/>
      <c r="C21" s="113"/>
      <c r="D21" s="114"/>
      <c r="E21" s="114"/>
      <c r="F21" s="114"/>
      <c r="G21" s="114"/>
      <c r="H21" s="114"/>
      <c r="I21" s="115"/>
      <c r="K21" s="36">
        <v>4</v>
      </c>
      <c r="L21" s="113" t="s">
        <v>14</v>
      </c>
      <c r="M21" s="114"/>
      <c r="N21" s="114"/>
      <c r="O21" s="114"/>
      <c r="P21" s="114"/>
      <c r="Q21" s="114"/>
      <c r="R21" s="115"/>
    </row>
  </sheetData>
  <mergeCells count="27">
    <mergeCell ref="C14:D14"/>
    <mergeCell ref="A1:S1"/>
    <mergeCell ref="L17:R17"/>
    <mergeCell ref="L18:R18"/>
    <mergeCell ref="L19:R19"/>
    <mergeCell ref="L20:R20"/>
    <mergeCell ref="L21:R21"/>
    <mergeCell ref="C13:D13"/>
    <mergeCell ref="C20:I20"/>
    <mergeCell ref="C21:I21"/>
    <mergeCell ref="C17:I17"/>
    <mergeCell ref="C18:I18"/>
    <mergeCell ref="C2:E2"/>
    <mergeCell ref="A3:D3"/>
    <mergeCell ref="A4:A9"/>
    <mergeCell ref="R4:R9"/>
    <mergeCell ref="C19:I19"/>
    <mergeCell ref="S4:S9"/>
    <mergeCell ref="B6:C7"/>
    <mergeCell ref="B8:C9"/>
    <mergeCell ref="A10:A12"/>
    <mergeCell ref="C10:D10"/>
    <mergeCell ref="C11:D11"/>
    <mergeCell ref="C12:D12"/>
    <mergeCell ref="Q4:Q9"/>
    <mergeCell ref="B4:C5"/>
    <mergeCell ref="P4:P9"/>
  </mergeCells>
  <conditionalFormatting sqref="E13:N14">
    <cfRule type="expression" dxfId="30" priority="70">
      <formula>MOD(ROW($B13),2)=0</formula>
    </cfRule>
  </conditionalFormatting>
  <conditionalFormatting sqref="M11:N11 K12:N12 E13:N14 K10:M10">
    <cfRule type="notContainsBlanks" dxfId="29" priority="69">
      <formula>LEN(TRIM(E10))&gt;0</formula>
    </cfRule>
  </conditionalFormatting>
  <conditionalFormatting sqref="M11:N11 K12:N12 K10:M10">
    <cfRule type="expression" dxfId="28" priority="68">
      <formula>MOD(ROW($B10),2)=0</formula>
    </cfRule>
  </conditionalFormatting>
  <conditionalFormatting sqref="L11">
    <cfRule type="notContainsBlanks" dxfId="27" priority="38">
      <formula>LEN(TRIM(L11))&gt;0</formula>
    </cfRule>
  </conditionalFormatting>
  <conditionalFormatting sqref="L11">
    <cfRule type="expression" dxfId="26" priority="37">
      <formula>MOD(ROW($B11),2)=0</formula>
    </cfRule>
  </conditionalFormatting>
  <conditionalFormatting sqref="N10">
    <cfRule type="notContainsBlanks" dxfId="25" priority="30">
      <formula>LEN(TRIM(N10))&gt;0</formula>
    </cfRule>
  </conditionalFormatting>
  <conditionalFormatting sqref="N10">
    <cfRule type="expression" dxfId="24" priority="29">
      <formula>MOD(ROW($B10),2)=0</formula>
    </cfRule>
  </conditionalFormatting>
  <conditionalFormatting sqref="N10">
    <cfRule type="notContainsBlanks" dxfId="23" priority="28">
      <formula>LEN(TRIM(N10))&gt;0</formula>
    </cfRule>
  </conditionalFormatting>
  <conditionalFormatting sqref="E10:J10 E12:F12 H12 J12">
    <cfRule type="notContainsBlanks" dxfId="22" priority="25">
      <formula>LEN(TRIM(E10))&gt;0</formula>
    </cfRule>
  </conditionalFormatting>
  <conditionalFormatting sqref="E10:J10 E12:F12 H12 J12">
    <cfRule type="expression" dxfId="21" priority="24">
      <formula>MOD(ROW($B10),2)=0</formula>
    </cfRule>
  </conditionalFormatting>
  <conditionalFormatting sqref="E10:J10">
    <cfRule type="notContainsBlanks" dxfId="20" priority="23">
      <formula>LEN(TRIM(E10))&gt;0</formula>
    </cfRule>
  </conditionalFormatting>
  <conditionalFormatting sqref="F11:K11">
    <cfRule type="notContainsBlanks" dxfId="19" priority="20">
      <formula>LEN(TRIM(F11))&gt;0</formula>
    </cfRule>
  </conditionalFormatting>
  <conditionalFormatting sqref="F11:K11">
    <cfRule type="expression" dxfId="18" priority="19">
      <formula>MOD(ROW($B11),2)=0</formula>
    </cfRule>
  </conditionalFormatting>
  <conditionalFormatting sqref="B10:B14">
    <cfRule type="expression" dxfId="17" priority="18">
      <formula>MOD(ROW($B10),2)=0</formula>
    </cfRule>
  </conditionalFormatting>
  <conditionalFormatting sqref="C11">
    <cfRule type="notContainsBlanks" dxfId="16" priority="17">
      <formula>LEN(TRIM(C11))&gt;0</formula>
    </cfRule>
  </conditionalFormatting>
  <conditionalFormatting sqref="C11">
    <cfRule type="expression" dxfId="15" priority="16">
      <formula>MOD(ROW($B11),2)=0</formula>
    </cfRule>
  </conditionalFormatting>
  <conditionalFormatting sqref="C11">
    <cfRule type="notContainsBlanks" dxfId="14" priority="15">
      <formula>LEN(TRIM(C11))&gt;0</formula>
    </cfRule>
  </conditionalFormatting>
  <conditionalFormatting sqref="C10">
    <cfRule type="notContainsBlanks" dxfId="13" priority="14">
      <formula>LEN(TRIM(C10))&gt;0</formula>
    </cfRule>
  </conditionalFormatting>
  <conditionalFormatting sqref="C10">
    <cfRule type="expression" dxfId="12" priority="13">
      <formula>MOD(ROW($B10),2)=0</formula>
    </cfRule>
  </conditionalFormatting>
  <conditionalFormatting sqref="C10">
    <cfRule type="notContainsBlanks" dxfId="11" priority="12">
      <formula>LEN(TRIM(C10))&gt;0</formula>
    </cfRule>
  </conditionalFormatting>
  <conditionalFormatting sqref="E11">
    <cfRule type="notContainsBlanks" dxfId="10" priority="11">
      <formula>LEN(TRIM(E11))&gt;0</formula>
    </cfRule>
  </conditionalFormatting>
  <conditionalFormatting sqref="E11">
    <cfRule type="expression" dxfId="9" priority="10">
      <formula>MOD(ROW($B11),2)=0</formula>
    </cfRule>
  </conditionalFormatting>
  <conditionalFormatting sqref="E11">
    <cfRule type="notContainsBlanks" dxfId="8" priority="9">
      <formula>LEN(TRIM(E11))&gt;0</formula>
    </cfRule>
  </conditionalFormatting>
  <conditionalFormatting sqref="G12">
    <cfRule type="notContainsBlanks" dxfId="7" priority="8">
      <formula>LEN(TRIM(G12))&gt;0</formula>
    </cfRule>
  </conditionalFormatting>
  <conditionalFormatting sqref="G12">
    <cfRule type="expression" dxfId="6" priority="7">
      <formula>MOD(ROW($B12),2)=0</formula>
    </cfRule>
  </conditionalFormatting>
  <conditionalFormatting sqref="G12">
    <cfRule type="notContainsBlanks" dxfId="5" priority="6">
      <formula>LEN(TRIM(G12))&gt;0</formula>
    </cfRule>
  </conditionalFormatting>
  <conditionalFormatting sqref="I12">
    <cfRule type="notContainsBlanks" dxfId="4" priority="5">
      <formula>LEN(TRIM(I12))&gt;0</formula>
    </cfRule>
  </conditionalFormatting>
  <conditionalFormatting sqref="I12">
    <cfRule type="expression" dxfId="3" priority="4">
      <formula>MOD(ROW($B12),2)=0</formula>
    </cfRule>
  </conditionalFormatting>
  <conditionalFormatting sqref="I12">
    <cfRule type="notContainsBlanks" dxfId="2" priority="3">
      <formula>LEN(TRIM(I12))&gt;0</formula>
    </cfRule>
  </conditionalFormatting>
  <conditionalFormatting sqref="C12">
    <cfRule type="expression" dxfId="1" priority="2">
      <formula>MOD(ROW($B12),2)=0</formula>
    </cfRule>
  </conditionalFormatting>
  <conditionalFormatting sqref="C13:D13 C14">
    <cfRule type="expression" dxfId="0" priority="1">
      <formula>MOD(ROW($B13),2)=0</formula>
    </cfRule>
  </conditionalFormatting>
  <pageMargins left="0.7" right="0.7" top="0.75" bottom="0.75" header="0.3" footer="0.3"/>
  <pageSetup paperSize="9" scale="47" orientation="landscape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Текущее состояние</vt:lpstr>
      <vt:lpstr>Целевое состояние</vt:lpstr>
      <vt:lpstr>'Текущее состояние'!Область_печати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Яковлева Галина Александровна</cp:lastModifiedBy>
  <cp:revision>1</cp:revision>
  <cp:lastPrinted>2022-07-26T06:34:42Z</cp:lastPrinted>
  <dcterms:created xsi:type="dcterms:W3CDTF">2020-03-13T09:33:55Z</dcterms:created>
  <dcterms:modified xsi:type="dcterms:W3CDTF">2022-11-10T08:16:34Z</dcterms:modified>
</cp:coreProperties>
</file>